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95" yWindow="-15" windowWidth="12270" windowHeight="1020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E80" i="1" l="1"/>
  <c r="E79" i="1"/>
  <c r="E78" i="1"/>
  <c r="D77" i="1"/>
  <c r="C77" i="1"/>
  <c r="E76" i="1"/>
  <c r="D75" i="1"/>
  <c r="C75" i="1"/>
  <c r="E74" i="1"/>
  <c r="D73" i="1"/>
  <c r="C73" i="1"/>
  <c r="E72" i="1"/>
  <c r="E71" i="1"/>
  <c r="E70" i="1"/>
  <c r="E69" i="1"/>
  <c r="D68" i="1"/>
  <c r="C68" i="1"/>
  <c r="E67" i="1"/>
  <c r="E65" i="1"/>
  <c r="E64" i="1"/>
  <c r="E63" i="1"/>
  <c r="E62" i="1"/>
  <c r="D61" i="1"/>
  <c r="C61" i="1"/>
  <c r="E60" i="1"/>
  <c r="E59" i="1"/>
  <c r="E58" i="1"/>
  <c r="E57" i="1"/>
  <c r="E56" i="1"/>
  <c r="E55" i="1"/>
  <c r="E54" i="1"/>
  <c r="D53" i="1"/>
  <c r="E53" i="1" s="1"/>
  <c r="C53" i="1"/>
  <c r="E52" i="1"/>
  <c r="E51" i="1"/>
  <c r="D50" i="1"/>
  <c r="C50" i="1"/>
  <c r="E49" i="1"/>
  <c r="E48" i="1"/>
  <c r="E46" i="1"/>
  <c r="E45" i="1"/>
  <c r="E44" i="1"/>
  <c r="E43" i="1"/>
  <c r="E42" i="1"/>
  <c r="D41" i="1"/>
  <c r="C41" i="1"/>
  <c r="E40" i="1"/>
  <c r="E39" i="1"/>
  <c r="D38" i="1"/>
  <c r="C38" i="1"/>
  <c r="E37" i="1"/>
  <c r="E36" i="1"/>
  <c r="E35" i="1"/>
  <c r="E34" i="1"/>
  <c r="D33" i="1"/>
  <c r="C33" i="1"/>
  <c r="E32" i="1"/>
  <c r="E31" i="1"/>
  <c r="E30" i="1"/>
  <c r="E29" i="1"/>
  <c r="E28" i="1"/>
  <c r="E27" i="1"/>
  <c r="E26" i="1"/>
  <c r="E24" i="1"/>
  <c r="D23" i="1"/>
  <c r="C23" i="1"/>
  <c r="E22" i="1"/>
  <c r="E21" i="1"/>
  <c r="E20" i="1"/>
  <c r="E19" i="1"/>
  <c r="E18" i="1"/>
  <c r="D17" i="1"/>
  <c r="C17" i="1"/>
  <c r="E16" i="1"/>
  <c r="D15" i="1"/>
  <c r="E15" i="1" s="1"/>
  <c r="C15" i="1"/>
  <c r="E14" i="1"/>
  <c r="E13" i="1"/>
  <c r="E12" i="1"/>
  <c r="E11" i="1"/>
  <c r="E10" i="1"/>
  <c r="E9" i="1"/>
  <c r="E8" i="1"/>
  <c r="E7" i="1"/>
  <c r="D6" i="1"/>
  <c r="C6" i="1"/>
  <c r="E77" i="1" l="1"/>
  <c r="E75" i="1"/>
  <c r="E73" i="1"/>
  <c r="E68" i="1"/>
  <c r="E61" i="1"/>
  <c r="E50" i="1"/>
  <c r="E41" i="1"/>
  <c r="E38" i="1"/>
  <c r="E33" i="1"/>
  <c r="E23" i="1"/>
  <c r="E17" i="1"/>
  <c r="E6" i="1"/>
  <c r="C5" i="1"/>
  <c r="D5" i="1"/>
  <c r="E5" i="1" l="1"/>
</calcChain>
</file>

<file path=xl/sharedStrings.xml><?xml version="1.0" encoding="utf-8"?>
<sst xmlns="http://schemas.openxmlformats.org/spreadsheetml/2006/main" count="158" uniqueCount="158">
  <si>
    <t xml:space="preserve">Исполнение расходов областного бюджета в разрезе разделов, подразделов классификации расходов бюджетов на 1 апреля 2026 года </t>
  </si>
  <si>
    <t>(тыс. рублей)</t>
  </si>
  <si>
    <t>Наименование показателей</t>
  </si>
  <si>
    <t>РзПр</t>
  </si>
  <si>
    <t>Бюджетные ассигнования по сводной бюджетной росписи</t>
  </si>
  <si>
    <t>Кассовое исполнение</t>
  </si>
  <si>
    <t>% испол-нения</t>
  </si>
  <si>
    <t>ВСЕГО: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</si>
  <si>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</si>
  <si>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</si>
  <si>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</si>
  <si>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</si>
  <si>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</si>
  <si>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</si>
  <si>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</si>
  <si>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</si>
  <si>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</si>
  <si>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</si>
  <si>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</si>
  <si>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</si>
  <si>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</si>
  <si>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</si>
  <si>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Резервные фонды</t>
  </si>
  <si>
    <t>0111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</si>
  <si>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</si>
  <si>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</si>
  <si>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</si>
  <si>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</si>
  <si>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</si>
  <si>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</si>
  <si>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</si>
  <si>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</si>
  <si>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</si>
  <si>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</si>
  <si>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</si>
  <si>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</si>
  <si>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</si>
  <si>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</si>
  <si>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Миграционная политика</t>
  </si>
  <si>
    <t>0311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</si>
  <si>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</si>
  <si>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</si>
  <si>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</si>
  <si>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</si>
  <si>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</si>
  <si>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</si>
  <si>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Топливно-энергетический комплекс</t>
  </si>
  <si>
    <t>0402</t>
  </si>
  <si>
    <t>Сельское хозяйство и рыболовство</t>
  </si>
  <si>
    <t>0405</t>
  </si>
  <si>
    <t>Водное хозяйство</t>
  </si>
  <si>
    <t>0406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</si>
  <si>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</si>
  <si>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</si>
  <si>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</si>
  <si>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</si>
  <si>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</si>
  <si>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</si>
  <si>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Связь и информатика</t>
  </si>
  <si>
    <t>0410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</si>
  <si>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</si>
  <si>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</si>
  <si>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</si>
  <si>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</si>
  <si>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</si>
  <si>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</si>
  <si>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</si>
  <si>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</si>
  <si>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</si>
  <si>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</si>
  <si>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</si>
  <si>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</si>
  <si>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</si>
  <si>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</si>
  <si>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</si>
  <si>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</si>
  <si>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</si>
  <si>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</si>
  <si>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</si>
  <si>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</si>
  <si>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</si>
  <si>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</si>
  <si>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</si>
  <si>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</si>
  <si>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Дополнительное образование детей</t>
  </si>
  <si>
    <t>0703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</si>
  <si>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</si>
  <si>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</si>
  <si>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</si>
  <si>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</si>
  <si>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Высшее образование</t>
  </si>
  <si>
    <t>0706</t>
  </si>
  <si>
    <t xml:space="preserve">Молодежная политика 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</si>
  <si>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</si>
  <si>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</si>
  <si>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</si>
  <si>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</si>
  <si>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</si>
  <si>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</si>
  <si>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</si>
  <si>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</si>
  <si>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</si>
  <si>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</si>
  <si>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</si>
  <si>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</si>
  <si>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</si>
  <si>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</si>
  <si>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</si>
  <si>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</si>
  <si>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</si>
  <si>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</si>
  <si>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</si>
  <si>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</si>
  <si>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</si>
  <si>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</si>
  <si>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</si>
  <si>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</si>
  <si>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</si>
  <si>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</si>
  <si>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</si>
  <si>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</si>
  <si>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</si>
  <si>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</si>
  <si>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</si>
  <si>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</si>
  <si>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</si>
  <si>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</si>
  <si>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</si>
  <si>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Прикладные научные исследования в области социальной политики</t>
  </si>
  <si>
    <t>1005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</si>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</sst>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" x14ac:knownFonts="1">
    <font>
      <sz val="11"/>
      <color theme="1"/>
      <name val="Calibri"/>
      <scheme val="minor"/>
    </font>
    <font>
      <b/>
      <sz val="13"/>
      <name val="PT Astra Serif"/>
    </font>
    <font>
      <sz val="11"/>
      <name val="Times New Roman"/>
    </font>
    <font>
      <sz val="11"/>
      <name val="PT Astra Serif"/>
    </font>
    <font>
      <sz val="10"/>
      <name val="PT Astra Serif"/>
    </font>
    <font>
      <b/>
      <sz val="1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 style="thin">
        <color indexed="63"/>
      </left>
      <right style="thin">
        <color auto="1"/>
      </right>
      <top style="thin">
        <color auto="1"/>
      </top>
      <bottom style="thin">
        <color indexed="63"/>
      </bottom>
      <diagonal/>
    </border>
    <border>
      <left style="thin">
        <color auto="1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auto="1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indexed="63"/>
      </left>
      <right style="thin">
        <color auto="1"/>
      </right>
      <top style="thin">
        <color indexed="63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165" fontId="1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vertical="center"/>
    </xf>
    <xf numFmtId="164" fontId="2" fillId="0" borderId="0" xfId="0" applyNumberFormat="1" applyFont="1"/>
    <xf numFmtId="49" fontId="3" fillId="0" borderId="8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vertical="center"/>
    </xf>
    <xf numFmtId="164" fontId="3" fillId="0" borderId="6" xfId="0" applyNumberFormat="1" applyFont="1" applyFill="1" applyBorder="1" applyAlignment="1">
      <alignment horizontal="right" vertical="center" wrapText="1"/>
    </xf>
    <xf numFmtId="164" fontId="3" fillId="0" borderId="9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workbookViewId="0">
      <selection activeCell="A4" sqref="A4"/>
    </sheetView>
  </sheetViews>
  <sheetFormatPr defaultRowHeight="15" x14ac:dyDescent="0.25"/>
  <cols>
    <col min="1" max="1" width="38.5703125" customWidth="1"/>
    <col min="2" max="2" width="9.42578125" customWidth="1"/>
    <col min="3" max="4" width="15.42578125" style="27" customWidth="1"/>
    <col min="5" max="5" width="9.140625" customWidth="1"/>
  </cols>
  <sheetData>
    <row r="1" spans="1:8" ht="32.25" customHeight="1" x14ac:dyDescent="0.25">
      <c r="A1" s="28" t="s">
        <v>0</v>
      </c>
      <c r="B1" s="28"/>
      <c r="C1" s="28"/>
      <c r="D1" s="28"/>
      <c r="E1" s="28"/>
      <c r="F1" s="2"/>
      <c r="G1" s="2"/>
      <c r="H1" s="3"/>
    </row>
    <row r="2" spans="1:8" ht="6.75" customHeight="1" x14ac:dyDescent="0.25">
      <c r="A2" s="1"/>
      <c r="B2" s="1"/>
      <c r="C2" s="23"/>
      <c r="D2" s="23"/>
      <c r="E2" s="4"/>
      <c r="F2" s="2"/>
      <c r="G2" s="2"/>
      <c r="H2" s="3"/>
    </row>
    <row r="3" spans="1:8" x14ac:dyDescent="0.25">
      <c r="A3" s="5"/>
      <c r="B3" s="5"/>
      <c r="C3" s="24"/>
      <c r="D3" s="29" t="s">
        <v>1</v>
      </c>
      <c r="E3" s="29"/>
      <c r="F3" s="6"/>
      <c r="G3" s="6"/>
      <c r="H3" s="6"/>
    </row>
    <row r="4" spans="1:8" ht="63.75" x14ac:dyDescent="0.25">
      <c r="A4" s="7" t="s">
        <v>2</v>
      </c>
      <c r="B4" s="8" t="s">
        <v>3</v>
      </c>
      <c r="C4" s="25" t="s">
        <v>4</v>
      </c>
      <c r="D4" s="25" t="s">
        <v>5</v>
      </c>
      <c r="E4" s="9" t="s">
        <v>6</v>
      </c>
      <c r="F4" s="10"/>
      <c r="G4" s="10"/>
      <c r="H4" s="10"/>
    </row>
    <row r="5" spans="1:8" x14ac:dyDescent="0.25">
      <c r="A5" s="11" t="s">
        <v>7</v>
      </c>
      <c r="B5" s="12"/>
      <c r="C5" s="26">
        <f>C6+C15+C17+C23+C33+C38+C41+C50+C53+C61+C68+C73+C75+C77</f>
        <v>127921844.69999999</v>
      </c>
      <c r="D5" s="26">
        <f>D6+D15+D17+D23+D33+D38+D41+D50+D53+D61+D68+D73+D75+D77</f>
        <v>26676849.399999999</v>
      </c>
      <c r="E5" s="13">
        <f t="shared" ref="E5:E24" si="0">D5*100/C5</f>
        <v>20.854021815087226</v>
      </c>
      <c r="F5" s="3"/>
      <c r="G5" s="3"/>
      <c r="H5" s="3"/>
    </row>
    <row r="6" spans="1:8" ht="16.5" customHeight="1" x14ac:dyDescent="0.25">
      <c r="A6" s="11" t="s">
        <v>8</v>
      </c>
      <c r="B6" s="12" t="s">
        <v>9</v>
      </c>
      <c r="C6" s="26">
        <f>C7+C8+C9+C10+C11+C12+C13+C14</f>
        <v>8791171.4000000004</v>
      </c>
      <c r="D6" s="26">
        <f>D7+D8+D9+D10+D11+D12+D13+D14</f>
        <v>813742.3</v>
      </c>
      <c r="E6" s="13">
        <f t="shared" si="0"/>
        <v>9.2563580321047993</v>
      </c>
      <c r="F6" s="3"/>
      <c r="G6" s="3"/>
      <c r="H6" s="3"/>
    </row>
    <row r="7" spans="1:8" ht="77.25" customHeight="1" x14ac:dyDescent="0.25">
      <c r="A7" s="14" t="s">
        <v>10</v>
      </c>
      <c r="B7" s="15" t="s">
        <v>11</v>
      </c>
      <c r="C7" s="21">
        <v>324774.7</v>
      </c>
      <c r="D7" s="21">
        <v>54729.4</v>
      </c>
      <c r="E7" s="16">
        <f t="shared" si="0"/>
        <v>16.851497361093706</v>
      </c>
      <c r="F7" s="17"/>
      <c r="G7" s="3"/>
      <c r="H7" s="3"/>
    </row>
    <row r="8" spans="1:8" ht="90.75" customHeight="1" x14ac:dyDescent="0.25">
      <c r="A8" s="14" t="s">
        <v>12</v>
      </c>
      <c r="B8" s="15" t="s">
        <v>13</v>
      </c>
      <c r="C8" s="21">
        <v>885477.1</v>
      </c>
      <c r="D8" s="21">
        <v>146278.1</v>
      </c>
      <c r="E8" s="16">
        <f t="shared" si="0"/>
        <v>16.519693168801318</v>
      </c>
      <c r="F8" s="3"/>
      <c r="G8" s="3"/>
      <c r="H8" s="3"/>
    </row>
    <row r="9" spans="1:8" ht="15.75" customHeight="1" x14ac:dyDescent="0.25">
      <c r="A9" s="14" t="s">
        <v>14</v>
      </c>
      <c r="B9" s="15" t="s">
        <v>15</v>
      </c>
      <c r="C9" s="21">
        <v>456659.3</v>
      </c>
      <c r="D9" s="21">
        <v>75171.899999999994</v>
      </c>
      <c r="E9" s="16">
        <f t="shared" si="0"/>
        <v>16.4612655430427</v>
      </c>
      <c r="F9" s="3"/>
      <c r="G9" s="3"/>
      <c r="H9" s="3"/>
    </row>
    <row r="10" spans="1:8" ht="60" customHeight="1" x14ac:dyDescent="0.25">
      <c r="A10" s="14" t="s">
        <v>16</v>
      </c>
      <c r="B10" s="15" t="s">
        <v>17</v>
      </c>
      <c r="C10" s="21">
        <v>254280.9</v>
      </c>
      <c r="D10" s="21">
        <v>44232.5</v>
      </c>
      <c r="E10" s="16">
        <f t="shared" si="0"/>
        <v>17.395132705602347</v>
      </c>
      <c r="F10" s="3"/>
      <c r="G10" s="3"/>
      <c r="H10" s="3"/>
    </row>
    <row r="11" spans="1:8" ht="28.5" customHeight="1" x14ac:dyDescent="0.25">
      <c r="A11" s="14" t="s">
        <v>18</v>
      </c>
      <c r="B11" s="15" t="s">
        <v>19</v>
      </c>
      <c r="C11" s="21">
        <v>212905.2</v>
      </c>
      <c r="D11" s="21">
        <v>8472.5</v>
      </c>
      <c r="E11" s="16">
        <f t="shared" si="0"/>
        <v>3.9794706752113145</v>
      </c>
      <c r="F11" s="3"/>
      <c r="G11" s="3"/>
      <c r="H11" s="3"/>
    </row>
    <row r="12" spans="1:8" ht="28.5" customHeight="1" x14ac:dyDescent="0.25">
      <c r="A12" s="14" t="s">
        <v>20</v>
      </c>
      <c r="B12" s="15" t="s">
        <v>21</v>
      </c>
      <c r="C12" s="21">
        <v>5753.2</v>
      </c>
      <c r="D12" s="21">
        <v>0</v>
      </c>
      <c r="E12" s="16">
        <f t="shared" si="0"/>
        <v>0</v>
      </c>
      <c r="F12" s="3"/>
      <c r="G12" s="3"/>
      <c r="H12" s="3"/>
    </row>
    <row r="13" spans="1:8" ht="15.75" customHeight="1" x14ac:dyDescent="0.25">
      <c r="A13" s="14" t="s">
        <v>22</v>
      </c>
      <c r="B13" s="15" t="s">
        <v>23</v>
      </c>
      <c r="C13" s="21">
        <v>333481.8</v>
      </c>
      <c r="D13" s="21">
        <v>0</v>
      </c>
      <c r="E13" s="16">
        <f t="shared" si="0"/>
        <v>0</v>
      </c>
      <c r="F13" s="3"/>
      <c r="G13" s="3"/>
      <c r="H13" s="3"/>
    </row>
    <row r="14" spans="1:8" ht="15.75" customHeight="1" x14ac:dyDescent="0.25">
      <c r="A14" s="14" t="s">
        <v>24</v>
      </c>
      <c r="B14" s="15" t="s">
        <v>25</v>
      </c>
      <c r="C14" s="21">
        <v>6317839.2000000002</v>
      </c>
      <c r="D14" s="21">
        <v>484857.9</v>
      </c>
      <c r="E14" s="16">
        <f t="shared" si="0"/>
        <v>7.6744260917561808</v>
      </c>
      <c r="F14" s="3"/>
      <c r="G14" s="3"/>
      <c r="H14" s="3"/>
    </row>
    <row r="15" spans="1:8" ht="15.75" customHeight="1" x14ac:dyDescent="0.25">
      <c r="A15" s="11" t="s">
        <v>26</v>
      </c>
      <c r="B15" s="12" t="s">
        <v>27</v>
      </c>
      <c r="C15" s="26">
        <f>C16</f>
        <v>80661.8</v>
      </c>
      <c r="D15" s="26">
        <f>D16</f>
        <v>16212.7</v>
      </c>
      <c r="E15" s="13">
        <f t="shared" si="0"/>
        <v>20.0996010503113</v>
      </c>
      <c r="F15" s="3"/>
      <c r="G15" s="3"/>
      <c r="H15" s="3"/>
    </row>
    <row r="16" spans="1:8" ht="30.75" customHeight="1" x14ac:dyDescent="0.25">
      <c r="A16" s="14" t="s">
        <v>28</v>
      </c>
      <c r="B16" s="15" t="s">
        <v>29</v>
      </c>
      <c r="C16" s="21">
        <v>80661.8</v>
      </c>
      <c r="D16" s="21">
        <v>16212.7</v>
      </c>
      <c r="E16" s="16">
        <f t="shared" si="0"/>
        <v>20.0996010503113</v>
      </c>
      <c r="F16" s="3"/>
      <c r="G16" s="3"/>
      <c r="H16" s="3"/>
    </row>
    <row r="17" spans="1:8" ht="27.75" customHeight="1" x14ac:dyDescent="0.25">
      <c r="A17" s="11" t="s">
        <v>30</v>
      </c>
      <c r="B17" s="12" t="s">
        <v>31</v>
      </c>
      <c r="C17" s="26">
        <f>C18+C19+C20+C22+C21</f>
        <v>1540367.8</v>
      </c>
      <c r="D17" s="26">
        <f>D18+D19+D20+D22+D21</f>
        <v>277536.09999999998</v>
      </c>
      <c r="E17" s="13">
        <f t="shared" si="0"/>
        <v>18.017521529598319</v>
      </c>
      <c r="F17" s="3"/>
      <c r="G17" s="3"/>
      <c r="H17" s="3"/>
    </row>
    <row r="18" spans="1:8" ht="15.75" customHeight="1" x14ac:dyDescent="0.25">
      <c r="A18" s="14" t="s">
        <v>32</v>
      </c>
      <c r="B18" s="15" t="s">
        <v>33</v>
      </c>
      <c r="C18" s="21">
        <v>139829.5</v>
      </c>
      <c r="D18" s="21">
        <v>27814.6</v>
      </c>
      <c r="E18" s="16">
        <f t="shared" si="0"/>
        <v>19.891796795382948</v>
      </c>
      <c r="F18" s="3"/>
      <c r="G18" s="3"/>
      <c r="H18" s="3"/>
    </row>
    <row r="19" spans="1:8" ht="59.25" customHeight="1" x14ac:dyDescent="0.25">
      <c r="A19" s="14" t="s">
        <v>34</v>
      </c>
      <c r="B19" s="15" t="s">
        <v>35</v>
      </c>
      <c r="C19" s="21">
        <v>55592</v>
      </c>
      <c r="D19" s="21">
        <v>48.1</v>
      </c>
      <c r="E19" s="16">
        <f t="shared" si="0"/>
        <v>8.6523240754065339E-2</v>
      </c>
      <c r="F19" s="3"/>
      <c r="G19" s="3"/>
      <c r="H19" s="3"/>
    </row>
    <row r="20" spans="1:8" ht="15.75" customHeight="1" x14ac:dyDescent="0.25">
      <c r="A20" s="14" t="s">
        <v>36</v>
      </c>
      <c r="B20" s="15" t="s">
        <v>37</v>
      </c>
      <c r="C20" s="21">
        <v>1140729.2</v>
      </c>
      <c r="D20" s="21">
        <v>228578.6</v>
      </c>
      <c r="E20" s="16">
        <f t="shared" si="0"/>
        <v>20.037937137052335</v>
      </c>
      <c r="F20" s="3"/>
      <c r="G20" s="3"/>
      <c r="H20" s="3"/>
    </row>
    <row r="21" spans="1:8" ht="15.75" customHeight="1" x14ac:dyDescent="0.25">
      <c r="A21" s="14" t="s">
        <v>38</v>
      </c>
      <c r="B21" s="15" t="s">
        <v>39</v>
      </c>
      <c r="C21" s="21">
        <v>560</v>
      </c>
      <c r="D21" s="21">
        <v>0</v>
      </c>
      <c r="E21" s="16">
        <f t="shared" si="0"/>
        <v>0</v>
      </c>
      <c r="F21" s="3"/>
      <c r="G21" s="3"/>
      <c r="H21" s="3"/>
    </row>
    <row r="22" spans="1:8" ht="42.75" customHeight="1" x14ac:dyDescent="0.25">
      <c r="A22" s="14" t="s">
        <v>40</v>
      </c>
      <c r="B22" s="15" t="s">
        <v>41</v>
      </c>
      <c r="C22" s="21">
        <v>203657.1</v>
      </c>
      <c r="D22" s="21">
        <v>21094.799999999999</v>
      </c>
      <c r="E22" s="16">
        <f t="shared" si="0"/>
        <v>10.357998812710187</v>
      </c>
      <c r="F22" s="3"/>
      <c r="G22" s="3"/>
      <c r="H22" s="3"/>
    </row>
    <row r="23" spans="1:8" ht="15.75" customHeight="1" x14ac:dyDescent="0.25">
      <c r="A23" s="11" t="s">
        <v>42</v>
      </c>
      <c r="B23" s="12" t="s">
        <v>43</v>
      </c>
      <c r="C23" s="26">
        <f>C24+C26+C27+C28+C29+C30+C31+C32+C25</f>
        <v>19139372.099999998</v>
      </c>
      <c r="D23" s="26">
        <f>D24+D26+D27+D28+D29+D30+D31+D32+D25</f>
        <v>2080118.2000000002</v>
      </c>
      <c r="E23" s="13">
        <f t="shared" si="0"/>
        <v>10.868267721280159</v>
      </c>
      <c r="F23" s="3"/>
      <c r="G23" s="3"/>
      <c r="H23" s="3"/>
    </row>
    <row r="24" spans="1:8" ht="15.75" customHeight="1" x14ac:dyDescent="0.25">
      <c r="A24" s="14" t="s">
        <v>44</v>
      </c>
      <c r="B24" s="15" t="s">
        <v>45</v>
      </c>
      <c r="C24" s="21">
        <v>641013.4</v>
      </c>
      <c r="D24" s="21">
        <v>107425.2</v>
      </c>
      <c r="E24" s="16">
        <f t="shared" si="0"/>
        <v>16.758651223203756</v>
      </c>
      <c r="F24" s="3"/>
      <c r="G24" s="3"/>
      <c r="H24" s="3"/>
    </row>
    <row r="25" spans="1:8" ht="15.75" customHeight="1" x14ac:dyDescent="0.25">
      <c r="A25" s="14" t="s">
        <v>46</v>
      </c>
      <c r="B25" s="15" t="s">
        <v>47</v>
      </c>
      <c r="C25" s="21">
        <v>199418</v>
      </c>
      <c r="D25" s="21">
        <v>0</v>
      </c>
      <c r="E25" s="16"/>
      <c r="F25" s="3"/>
      <c r="G25" s="3"/>
      <c r="H25" s="3"/>
    </row>
    <row r="26" spans="1:8" ht="15.75" customHeight="1" x14ac:dyDescent="0.25">
      <c r="A26" s="14" t="s">
        <v>48</v>
      </c>
      <c r="B26" s="15" t="s">
        <v>49</v>
      </c>
      <c r="C26" s="21">
        <v>2228199.9</v>
      </c>
      <c r="D26" s="21">
        <v>143006</v>
      </c>
      <c r="E26" s="16">
        <f t="shared" ref="E26:E46" si="1">D26*100/C26</f>
        <v>6.4180058530655177</v>
      </c>
      <c r="F26" s="3"/>
      <c r="G26" s="3"/>
      <c r="H26" s="3"/>
    </row>
    <row r="27" spans="1:8" ht="15.75" customHeight="1" x14ac:dyDescent="0.25">
      <c r="A27" s="14" t="s">
        <v>50</v>
      </c>
      <c r="B27" s="15" t="s">
        <v>51</v>
      </c>
      <c r="C27" s="21">
        <v>32448.6</v>
      </c>
      <c r="D27" s="21">
        <v>0</v>
      </c>
      <c r="E27" s="16">
        <f t="shared" si="1"/>
        <v>0</v>
      </c>
      <c r="F27" s="3"/>
      <c r="G27" s="3"/>
      <c r="H27" s="3"/>
    </row>
    <row r="28" spans="1:8" ht="15.75" customHeight="1" x14ac:dyDescent="0.25">
      <c r="A28" s="14" t="s">
        <v>52</v>
      </c>
      <c r="B28" s="15" t="s">
        <v>53</v>
      </c>
      <c r="C28" s="21">
        <v>1654058.8</v>
      </c>
      <c r="D28" s="21">
        <v>303436.09999999998</v>
      </c>
      <c r="E28" s="16">
        <f t="shared" si="1"/>
        <v>18.34494033706661</v>
      </c>
      <c r="F28" s="3"/>
      <c r="G28" s="3"/>
      <c r="H28" s="3"/>
    </row>
    <row r="29" spans="1:8" ht="15.75" customHeight="1" x14ac:dyDescent="0.25">
      <c r="A29" s="14" t="s">
        <v>54</v>
      </c>
      <c r="B29" s="15" t="s">
        <v>55</v>
      </c>
      <c r="C29" s="21">
        <v>560517.80000000005</v>
      </c>
      <c r="D29" s="21">
        <v>23494</v>
      </c>
      <c r="E29" s="16">
        <f t="shared" si="1"/>
        <v>4.1914815194093746</v>
      </c>
      <c r="F29" s="3"/>
      <c r="G29" s="3"/>
      <c r="H29" s="3"/>
    </row>
    <row r="30" spans="1:8" ht="32.25" customHeight="1" x14ac:dyDescent="0.25">
      <c r="A30" s="14" t="s">
        <v>56</v>
      </c>
      <c r="B30" s="15" t="s">
        <v>57</v>
      </c>
      <c r="C30" s="21">
        <v>12655990.199999999</v>
      </c>
      <c r="D30" s="21">
        <v>1319726.3</v>
      </c>
      <c r="E30" s="16">
        <f t="shared" si="1"/>
        <v>10.427681114986958</v>
      </c>
      <c r="F30" s="3"/>
      <c r="G30" s="3"/>
      <c r="H30" s="3"/>
    </row>
    <row r="31" spans="1:8" ht="15.75" customHeight="1" x14ac:dyDescent="0.25">
      <c r="A31" s="14" t="s">
        <v>58</v>
      </c>
      <c r="B31" s="15" t="s">
        <v>59</v>
      </c>
      <c r="C31" s="21">
        <v>10200</v>
      </c>
      <c r="D31" s="21">
        <v>0</v>
      </c>
      <c r="E31" s="16">
        <f t="shared" si="1"/>
        <v>0</v>
      </c>
      <c r="F31" s="3"/>
      <c r="G31" s="3"/>
      <c r="H31" s="3"/>
    </row>
    <row r="32" spans="1:8" ht="32.25" customHeight="1" x14ac:dyDescent="0.25">
      <c r="A32" s="14" t="s">
        <v>60</v>
      </c>
      <c r="B32" s="15" t="s">
        <v>61</v>
      </c>
      <c r="C32" s="21">
        <v>1157525.3999999999</v>
      </c>
      <c r="D32" s="21">
        <v>183030.6</v>
      </c>
      <c r="E32" s="16">
        <f t="shared" si="1"/>
        <v>15.812231852536454</v>
      </c>
      <c r="F32" s="3"/>
      <c r="G32" s="3"/>
      <c r="H32" s="3"/>
    </row>
    <row r="33" spans="1:8" ht="15.75" customHeight="1" x14ac:dyDescent="0.25">
      <c r="A33" s="11" t="s">
        <v>62</v>
      </c>
      <c r="B33" s="12" t="s">
        <v>63</v>
      </c>
      <c r="C33" s="26">
        <f>SUM(C34:C37)</f>
        <v>4608618.8</v>
      </c>
      <c r="D33" s="26">
        <f>SUM(D34:D37)</f>
        <v>1456006.2000000002</v>
      </c>
      <c r="E33" s="13">
        <f t="shared" si="1"/>
        <v>31.593114188572081</v>
      </c>
      <c r="F33" s="3"/>
      <c r="G33" s="3"/>
      <c r="H33" s="3"/>
    </row>
    <row r="34" spans="1:8" ht="15.75" customHeight="1" x14ac:dyDescent="0.25">
      <c r="A34" s="14" t="s">
        <v>64</v>
      </c>
      <c r="B34" s="15" t="s">
        <v>65</v>
      </c>
      <c r="C34" s="21">
        <v>201503</v>
      </c>
      <c r="D34" s="21">
        <v>53445.8</v>
      </c>
      <c r="E34" s="16">
        <f t="shared" si="1"/>
        <v>26.523575331384645</v>
      </c>
      <c r="F34" s="3"/>
      <c r="G34" s="3"/>
      <c r="H34" s="3"/>
    </row>
    <row r="35" spans="1:8" ht="15.75" customHeight="1" x14ac:dyDescent="0.25">
      <c r="A35" s="14" t="s">
        <v>66</v>
      </c>
      <c r="B35" s="15" t="s">
        <v>67</v>
      </c>
      <c r="C35" s="21">
        <v>3642909</v>
      </c>
      <c r="D35" s="21">
        <v>1354320.2</v>
      </c>
      <c r="E35" s="16">
        <f t="shared" si="1"/>
        <v>37.17688803096646</v>
      </c>
      <c r="F35" s="3"/>
      <c r="G35" s="3"/>
      <c r="H35" s="3"/>
    </row>
    <row r="36" spans="1:8" ht="15.75" customHeight="1" x14ac:dyDescent="0.25">
      <c r="A36" s="14" t="s">
        <v>68</v>
      </c>
      <c r="B36" s="15" t="s">
        <v>69</v>
      </c>
      <c r="C36" s="21">
        <v>493865.3</v>
      </c>
      <c r="D36" s="21">
        <v>5368.1</v>
      </c>
      <c r="E36" s="16">
        <f t="shared" si="1"/>
        <v>1.0869563016474331</v>
      </c>
      <c r="F36" s="3"/>
      <c r="G36" s="3"/>
      <c r="H36" s="3"/>
    </row>
    <row r="37" spans="1:8" ht="29.25" customHeight="1" x14ac:dyDescent="0.25">
      <c r="A37" s="14" t="s">
        <v>70</v>
      </c>
      <c r="B37" s="15" t="s">
        <v>71</v>
      </c>
      <c r="C37" s="21">
        <v>270341.5</v>
      </c>
      <c r="D37" s="21">
        <v>42872.1</v>
      </c>
      <c r="E37" s="16">
        <f t="shared" si="1"/>
        <v>15.858497492985723</v>
      </c>
      <c r="F37" s="3"/>
      <c r="G37" s="3"/>
      <c r="H37" s="3"/>
    </row>
    <row r="38" spans="1:8" ht="15.75" customHeight="1" x14ac:dyDescent="0.25">
      <c r="A38" s="11" t="s">
        <v>72</v>
      </c>
      <c r="B38" s="12" t="s">
        <v>73</v>
      </c>
      <c r="C38" s="26">
        <f>C39+C40</f>
        <v>361476.69999999995</v>
      </c>
      <c r="D38" s="26">
        <f>D39+D40</f>
        <v>51669.8</v>
      </c>
      <c r="E38" s="13">
        <f t="shared" si="1"/>
        <v>14.294088664635925</v>
      </c>
      <c r="F38" s="3"/>
      <c r="G38" s="3"/>
      <c r="H38" s="3"/>
    </row>
    <row r="39" spans="1:8" ht="30.75" customHeight="1" x14ac:dyDescent="0.25">
      <c r="A39" s="14" t="s">
        <v>74</v>
      </c>
      <c r="B39" s="15" t="s">
        <v>75</v>
      </c>
      <c r="C39" s="21">
        <v>132691.9</v>
      </c>
      <c r="D39" s="21">
        <v>29567</v>
      </c>
      <c r="E39" s="16">
        <f t="shared" si="1"/>
        <v>22.282445273599972</v>
      </c>
      <c r="F39" s="3"/>
      <c r="G39" s="3"/>
      <c r="H39" s="3"/>
    </row>
    <row r="40" spans="1:8" ht="27.75" customHeight="1" x14ac:dyDescent="0.25">
      <c r="A40" s="14" t="s">
        <v>76</v>
      </c>
      <c r="B40" s="15" t="s">
        <v>77</v>
      </c>
      <c r="C40" s="21">
        <v>228784.8</v>
      </c>
      <c r="D40" s="21">
        <v>22102.799999999999</v>
      </c>
      <c r="E40" s="16">
        <f t="shared" si="1"/>
        <v>9.6609564971099484</v>
      </c>
      <c r="F40" s="3"/>
      <c r="G40" s="3"/>
      <c r="H40" s="3"/>
    </row>
    <row r="41" spans="1:8" ht="15.75" customHeight="1" x14ac:dyDescent="0.25">
      <c r="A41" s="11" t="s">
        <v>78</v>
      </c>
      <c r="B41" s="12" t="s">
        <v>79</v>
      </c>
      <c r="C41" s="26">
        <f>C42+C43+C45+C46+C48+C49+C44+C47</f>
        <v>37260116.399999991</v>
      </c>
      <c r="D41" s="26">
        <f>D42+D43+D45+D46+D48+D49+D44+D47</f>
        <v>7288235.1999999993</v>
      </c>
      <c r="E41" s="13">
        <f t="shared" si="1"/>
        <v>19.560419838087249</v>
      </c>
      <c r="F41" s="3"/>
      <c r="G41" s="3"/>
      <c r="H41" s="3"/>
    </row>
    <row r="42" spans="1:8" ht="15.75" customHeight="1" x14ac:dyDescent="0.25">
      <c r="A42" s="14" t="s">
        <v>80</v>
      </c>
      <c r="B42" s="15" t="s">
        <v>81</v>
      </c>
      <c r="C42" s="21">
        <v>6459856.2999999998</v>
      </c>
      <c r="D42" s="21">
        <v>1360954.2</v>
      </c>
      <c r="E42" s="16">
        <f t="shared" si="1"/>
        <v>21.067871122767855</v>
      </c>
      <c r="F42" s="3"/>
      <c r="G42" s="3"/>
      <c r="H42" s="3"/>
    </row>
    <row r="43" spans="1:8" ht="15.75" customHeight="1" x14ac:dyDescent="0.25">
      <c r="A43" s="14" t="s">
        <v>82</v>
      </c>
      <c r="B43" s="15" t="s">
        <v>83</v>
      </c>
      <c r="C43" s="21">
        <v>22987930.300000001</v>
      </c>
      <c r="D43" s="21">
        <v>4312205.8</v>
      </c>
      <c r="E43" s="16">
        <f t="shared" si="1"/>
        <v>18.758564793455982</v>
      </c>
      <c r="F43" s="3"/>
      <c r="G43" s="3"/>
      <c r="H43" s="3"/>
    </row>
    <row r="44" spans="1:8" ht="15.75" customHeight="1" x14ac:dyDescent="0.25">
      <c r="A44" s="14" t="s">
        <v>84</v>
      </c>
      <c r="B44" s="15" t="s">
        <v>85</v>
      </c>
      <c r="C44" s="21">
        <v>1576092.3</v>
      </c>
      <c r="D44" s="21">
        <v>325046</v>
      </c>
      <c r="E44" s="16">
        <f t="shared" si="1"/>
        <v>20.623538354955482</v>
      </c>
      <c r="F44" s="3"/>
      <c r="G44" s="3"/>
      <c r="H44" s="3"/>
    </row>
    <row r="45" spans="1:8" ht="32.25" customHeight="1" x14ac:dyDescent="0.25">
      <c r="A45" s="14" t="s">
        <v>86</v>
      </c>
      <c r="B45" s="15" t="s">
        <v>87</v>
      </c>
      <c r="C45" s="21">
        <v>4087724.6</v>
      </c>
      <c r="D45" s="21">
        <v>890326.3</v>
      </c>
      <c r="E45" s="16">
        <f t="shared" si="1"/>
        <v>21.780486385995768</v>
      </c>
      <c r="F45" s="3"/>
      <c r="G45" s="3"/>
      <c r="H45" s="3"/>
    </row>
    <row r="46" spans="1:8" ht="42.75" customHeight="1" x14ac:dyDescent="0.25">
      <c r="A46" s="14" t="s">
        <v>88</v>
      </c>
      <c r="B46" s="15" t="s">
        <v>89</v>
      </c>
      <c r="C46" s="21">
        <v>335864.3</v>
      </c>
      <c r="D46" s="21">
        <v>46895.5</v>
      </c>
      <c r="E46" s="16">
        <f t="shared" si="1"/>
        <v>13.962633122960673</v>
      </c>
      <c r="F46" s="3"/>
      <c r="G46" s="3"/>
      <c r="H46" s="3"/>
    </row>
    <row r="47" spans="1:8" ht="15.75" customHeight="1" x14ac:dyDescent="0.25">
      <c r="A47" s="14" t="s">
        <v>90</v>
      </c>
      <c r="B47" s="15" t="s">
        <v>91</v>
      </c>
      <c r="C47" s="21">
        <v>23184</v>
      </c>
      <c r="D47" s="21">
        <v>0</v>
      </c>
      <c r="E47" s="16"/>
      <c r="F47" s="3"/>
      <c r="G47" s="3"/>
      <c r="H47" s="3"/>
    </row>
    <row r="48" spans="1:8" ht="15.75" customHeight="1" x14ac:dyDescent="0.25">
      <c r="A48" s="14" t="s">
        <v>92</v>
      </c>
      <c r="B48" s="15" t="s">
        <v>93</v>
      </c>
      <c r="C48" s="21">
        <v>90688.3</v>
      </c>
      <c r="D48" s="21">
        <v>25889.599999999999</v>
      </c>
      <c r="E48" s="16">
        <f t="shared" ref="E48:E65" si="2">D48*100/C48</f>
        <v>28.547894270815529</v>
      </c>
      <c r="F48" s="3"/>
      <c r="G48" s="3"/>
      <c r="H48" s="3"/>
    </row>
    <row r="49" spans="1:8" ht="15.75" customHeight="1" x14ac:dyDescent="0.25">
      <c r="A49" s="14" t="s">
        <v>94</v>
      </c>
      <c r="B49" s="15" t="s">
        <v>95</v>
      </c>
      <c r="C49" s="21">
        <v>1698776.3</v>
      </c>
      <c r="D49" s="21">
        <v>326917.8</v>
      </c>
      <c r="E49" s="16">
        <f t="shared" si="2"/>
        <v>19.244311331633245</v>
      </c>
      <c r="F49" s="3"/>
      <c r="G49" s="3"/>
      <c r="H49" s="3"/>
    </row>
    <row r="50" spans="1:8" ht="15.75" customHeight="1" x14ac:dyDescent="0.25">
      <c r="A50" s="11" t="s">
        <v>96</v>
      </c>
      <c r="B50" s="12" t="s">
        <v>97</v>
      </c>
      <c r="C50" s="26">
        <f>C51+C52</f>
        <v>3326760.7</v>
      </c>
      <c r="D50" s="26">
        <f>D51+D52</f>
        <v>721453.9</v>
      </c>
      <c r="E50" s="13">
        <f t="shared" si="2"/>
        <v>21.686377983243577</v>
      </c>
      <c r="F50" s="3"/>
      <c r="G50" s="3"/>
      <c r="H50" s="3"/>
    </row>
    <row r="51" spans="1:8" ht="15.75" customHeight="1" x14ac:dyDescent="0.25">
      <c r="A51" s="14" t="s">
        <v>98</v>
      </c>
      <c r="B51" s="15" t="s">
        <v>99</v>
      </c>
      <c r="C51" s="21">
        <v>3255919</v>
      </c>
      <c r="D51" s="21">
        <v>708816.4</v>
      </c>
      <c r="E51" s="16">
        <f t="shared" si="2"/>
        <v>21.770087032263394</v>
      </c>
      <c r="F51" s="3"/>
      <c r="G51" s="3"/>
      <c r="H51" s="3"/>
    </row>
    <row r="52" spans="1:8" ht="26.25" customHeight="1" x14ac:dyDescent="0.25">
      <c r="A52" s="14" t="s">
        <v>100</v>
      </c>
      <c r="B52" s="15" t="s">
        <v>101</v>
      </c>
      <c r="C52" s="21">
        <v>70841.7</v>
      </c>
      <c r="D52" s="21">
        <v>12637.5</v>
      </c>
      <c r="E52" s="16">
        <f t="shared" si="2"/>
        <v>17.839069361689514</v>
      </c>
      <c r="F52" s="3"/>
      <c r="G52" s="3"/>
      <c r="H52" s="3"/>
    </row>
    <row r="53" spans="1:8" ht="15.75" customHeight="1" x14ac:dyDescent="0.25">
      <c r="A53" s="11" t="s">
        <v>102</v>
      </c>
      <c r="B53" s="12" t="s">
        <v>103</v>
      </c>
      <c r="C53" s="26">
        <f>C54+C55+C56+C57+C58+C59+C60</f>
        <v>10521469.399999999</v>
      </c>
      <c r="D53" s="26">
        <f>D54+D55+D56+D57+D58+D59+D60</f>
        <v>2448158.5999999996</v>
      </c>
      <c r="E53" s="13">
        <f t="shared" si="2"/>
        <v>23.268219551158889</v>
      </c>
      <c r="F53" s="3"/>
      <c r="G53" s="3"/>
      <c r="H53" s="3"/>
    </row>
    <row r="54" spans="1:8" ht="15.75" customHeight="1" x14ac:dyDescent="0.25">
      <c r="A54" s="14" t="s">
        <v>104</v>
      </c>
      <c r="B54" s="15" t="s">
        <v>105</v>
      </c>
      <c r="C54" s="21">
        <v>3012221.7</v>
      </c>
      <c r="D54" s="21">
        <v>521408.1</v>
      </c>
      <c r="E54" s="16">
        <f t="shared" si="2"/>
        <v>17.309751802133288</v>
      </c>
      <c r="F54" s="3"/>
      <c r="G54" s="3"/>
      <c r="H54" s="3"/>
    </row>
    <row r="55" spans="1:8" ht="15.75" customHeight="1" x14ac:dyDescent="0.25">
      <c r="A55" s="14" t="s">
        <v>106</v>
      </c>
      <c r="B55" s="15" t="s">
        <v>107</v>
      </c>
      <c r="C55" s="21">
        <v>3418022.4</v>
      </c>
      <c r="D55" s="21">
        <v>458798</v>
      </c>
      <c r="E55" s="16">
        <f t="shared" si="2"/>
        <v>13.422907936472271</v>
      </c>
      <c r="F55" s="3"/>
      <c r="G55" s="3"/>
      <c r="H55" s="3"/>
    </row>
    <row r="56" spans="1:8" ht="27.75" customHeight="1" x14ac:dyDescent="0.25">
      <c r="A56" s="14" t="s">
        <v>108</v>
      </c>
      <c r="B56" s="15" t="s">
        <v>109</v>
      </c>
      <c r="C56" s="21">
        <v>180523.6</v>
      </c>
      <c r="D56" s="21">
        <v>38022.699999999997</v>
      </c>
      <c r="E56" s="16">
        <f t="shared" si="2"/>
        <v>21.062453884145892</v>
      </c>
      <c r="F56" s="3"/>
      <c r="G56" s="3"/>
      <c r="H56" s="3"/>
    </row>
    <row r="57" spans="1:8" ht="15.75" customHeight="1" x14ac:dyDescent="0.25">
      <c r="A57" s="14" t="s">
        <v>110</v>
      </c>
      <c r="B57" s="15" t="s">
        <v>111</v>
      </c>
      <c r="C57" s="21">
        <v>550486.19999999995</v>
      </c>
      <c r="D57" s="21">
        <v>121902</v>
      </c>
      <c r="E57" s="16">
        <f t="shared" si="2"/>
        <v>22.144424328893262</v>
      </c>
      <c r="F57" s="3"/>
      <c r="G57" s="3"/>
      <c r="H57" s="3"/>
    </row>
    <row r="58" spans="1:8" ht="45.75" customHeight="1" x14ac:dyDescent="0.25">
      <c r="A58" s="14" t="s">
        <v>112</v>
      </c>
      <c r="B58" s="15" t="s">
        <v>113</v>
      </c>
      <c r="C58" s="21">
        <v>300120.3</v>
      </c>
      <c r="D58" s="21">
        <v>69027.100000000006</v>
      </c>
      <c r="E58" s="16">
        <f t="shared" si="2"/>
        <v>22.999810409359185</v>
      </c>
      <c r="F58" s="3"/>
      <c r="G58" s="3"/>
      <c r="H58" s="3"/>
    </row>
    <row r="59" spans="1:8" ht="26.25" customHeight="1" x14ac:dyDescent="0.25">
      <c r="A59" s="14" t="s">
        <v>114</v>
      </c>
      <c r="B59" s="15" t="s">
        <v>115</v>
      </c>
      <c r="C59" s="21">
        <v>83066.2</v>
      </c>
      <c r="D59" s="21">
        <v>32899.5</v>
      </c>
      <c r="E59" s="16">
        <f t="shared" si="2"/>
        <v>39.606362154522536</v>
      </c>
      <c r="F59" s="3"/>
      <c r="G59" s="3"/>
      <c r="H59" s="3"/>
    </row>
    <row r="60" spans="1:8" ht="26.25" customHeight="1" x14ac:dyDescent="0.25">
      <c r="A60" s="14" t="s">
        <v>116</v>
      </c>
      <c r="B60" s="15" t="s">
        <v>117</v>
      </c>
      <c r="C60" s="21">
        <v>2977029</v>
      </c>
      <c r="D60" s="21">
        <v>1206101.2</v>
      </c>
      <c r="E60" s="16">
        <f t="shared" si="2"/>
        <v>40.513585860265387</v>
      </c>
      <c r="F60" s="3"/>
      <c r="G60" s="3"/>
      <c r="H60" s="3"/>
    </row>
    <row r="61" spans="1:8" ht="15.75" customHeight="1" x14ac:dyDescent="0.25">
      <c r="A61" s="11" t="s">
        <v>118</v>
      </c>
      <c r="B61" s="12" t="s">
        <v>119</v>
      </c>
      <c r="C61" s="26">
        <f>C62+C63+C64+C65+C67+C66</f>
        <v>27221607.799999997</v>
      </c>
      <c r="D61" s="26">
        <f>D62+D63+D64+D65+D67+D66</f>
        <v>7789303.6999999993</v>
      </c>
      <c r="E61" s="13">
        <f t="shared" si="2"/>
        <v>28.614414538732717</v>
      </c>
      <c r="F61" s="3"/>
      <c r="G61" s="3"/>
      <c r="H61" s="3"/>
    </row>
    <row r="62" spans="1:8" ht="15.75" customHeight="1" x14ac:dyDescent="0.25">
      <c r="A62" s="14" t="s">
        <v>120</v>
      </c>
      <c r="B62" s="15" t="s">
        <v>121</v>
      </c>
      <c r="C62" s="21">
        <v>581646.5</v>
      </c>
      <c r="D62" s="21">
        <v>136194.4</v>
      </c>
      <c r="E62" s="16">
        <f t="shared" si="2"/>
        <v>23.415321849267553</v>
      </c>
      <c r="F62" s="3"/>
      <c r="G62" s="3"/>
      <c r="H62" s="3"/>
    </row>
    <row r="63" spans="1:8" ht="15.75" customHeight="1" x14ac:dyDescent="0.25">
      <c r="A63" s="14" t="s">
        <v>122</v>
      </c>
      <c r="B63" s="15" t="s">
        <v>123</v>
      </c>
      <c r="C63" s="21">
        <v>4947114.0999999996</v>
      </c>
      <c r="D63" s="21">
        <v>865832.2</v>
      </c>
      <c r="E63" s="16">
        <f t="shared" si="2"/>
        <v>17.50176330074942</v>
      </c>
      <c r="F63" s="3"/>
      <c r="G63" s="3"/>
      <c r="H63" s="3"/>
    </row>
    <row r="64" spans="1:8" ht="15.75" customHeight="1" x14ac:dyDescent="0.25">
      <c r="A64" s="14" t="s">
        <v>124</v>
      </c>
      <c r="B64" s="15" t="s">
        <v>125</v>
      </c>
      <c r="C64" s="21">
        <v>17523156.199999999</v>
      </c>
      <c r="D64" s="21">
        <v>5826605</v>
      </c>
      <c r="E64" s="16">
        <f t="shared" si="2"/>
        <v>33.250887759592075</v>
      </c>
      <c r="F64" s="3"/>
      <c r="G64" s="3"/>
      <c r="H64" s="3"/>
    </row>
    <row r="65" spans="1:8" ht="15.75" customHeight="1" x14ac:dyDescent="0.25">
      <c r="A65" s="14" t="s">
        <v>126</v>
      </c>
      <c r="B65" s="15" t="s">
        <v>127</v>
      </c>
      <c r="C65" s="21">
        <v>3637709.7</v>
      </c>
      <c r="D65" s="21">
        <v>851974.8</v>
      </c>
      <c r="E65" s="16">
        <f t="shared" si="2"/>
        <v>23.420637441189989</v>
      </c>
      <c r="F65" s="3"/>
      <c r="G65" s="3"/>
      <c r="H65" s="3"/>
    </row>
    <row r="66" spans="1:8" ht="26.25" customHeight="1" x14ac:dyDescent="0.25">
      <c r="A66" s="14" t="s">
        <v>128</v>
      </c>
      <c r="B66" s="15" t="s">
        <v>129</v>
      </c>
      <c r="C66" s="21">
        <v>6699.7</v>
      </c>
      <c r="D66" s="21">
        <v>0</v>
      </c>
      <c r="E66" s="16"/>
      <c r="F66" s="3"/>
      <c r="G66" s="3"/>
      <c r="H66" s="3"/>
    </row>
    <row r="67" spans="1:8" ht="29.25" customHeight="1" x14ac:dyDescent="0.25">
      <c r="A67" s="14" t="s">
        <v>130</v>
      </c>
      <c r="B67" s="15" t="s">
        <v>131</v>
      </c>
      <c r="C67" s="21">
        <v>525281.6</v>
      </c>
      <c r="D67" s="21">
        <v>108697.3</v>
      </c>
      <c r="E67" s="16">
        <f t="shared" ref="E67:E80" si="3">D67*100/C67</f>
        <v>20.693148208503782</v>
      </c>
      <c r="F67" s="3"/>
      <c r="G67" s="3"/>
      <c r="H67" s="3"/>
    </row>
    <row r="68" spans="1:8" ht="15.75" customHeight="1" x14ac:dyDescent="0.25">
      <c r="A68" s="11" t="s">
        <v>132</v>
      </c>
      <c r="B68" s="12" t="s">
        <v>133</v>
      </c>
      <c r="C68" s="26">
        <f>C69+C70+C71+C72</f>
        <v>945641.70000000007</v>
      </c>
      <c r="D68" s="26">
        <f>D69+D70+D71+D72</f>
        <v>213642.10000000003</v>
      </c>
      <c r="E68" s="13">
        <f t="shared" si="3"/>
        <v>22.592288389989573</v>
      </c>
      <c r="F68" s="3"/>
      <c r="G68" s="3"/>
      <c r="H68" s="3"/>
    </row>
    <row r="69" spans="1:8" ht="15.75" customHeight="1" x14ac:dyDescent="0.25">
      <c r="A69" s="14" t="s">
        <v>134</v>
      </c>
      <c r="B69" s="15" t="s">
        <v>135</v>
      </c>
      <c r="C69" s="21">
        <v>152175.1</v>
      </c>
      <c r="D69" s="21">
        <v>36270.699999999997</v>
      </c>
      <c r="E69" s="16">
        <f t="shared" si="3"/>
        <v>23.834845516776394</v>
      </c>
      <c r="F69" s="3"/>
      <c r="G69" s="3"/>
      <c r="H69" s="3"/>
    </row>
    <row r="70" spans="1:8" ht="15.75" customHeight="1" x14ac:dyDescent="0.25">
      <c r="A70" s="14" t="s">
        <v>136</v>
      </c>
      <c r="B70" s="15" t="s">
        <v>137</v>
      </c>
      <c r="C70" s="21">
        <v>282919.40000000002</v>
      </c>
      <c r="D70" s="21">
        <v>20155</v>
      </c>
      <c r="E70" s="16">
        <f t="shared" si="3"/>
        <v>7.1239370647611997</v>
      </c>
      <c r="F70" s="3"/>
      <c r="G70" s="3"/>
      <c r="H70" s="3"/>
    </row>
    <row r="71" spans="1:8" ht="15.75" customHeight="1" x14ac:dyDescent="0.25">
      <c r="A71" s="14" t="s">
        <v>138</v>
      </c>
      <c r="B71" s="15" t="s">
        <v>139</v>
      </c>
      <c r="C71" s="21">
        <v>478720.4</v>
      </c>
      <c r="D71" s="21">
        <v>152066.70000000001</v>
      </c>
      <c r="E71" s="16">
        <f t="shared" si="3"/>
        <v>31.765243344549347</v>
      </c>
      <c r="F71" s="3"/>
      <c r="G71" s="3"/>
      <c r="H71" s="3"/>
    </row>
    <row r="72" spans="1:8" ht="27.75" customHeight="1" x14ac:dyDescent="0.25">
      <c r="A72" s="14" t="s">
        <v>140</v>
      </c>
      <c r="B72" s="15" t="s">
        <v>141</v>
      </c>
      <c r="C72" s="21">
        <v>31826.799999999999</v>
      </c>
      <c r="D72" s="21">
        <v>5149.7</v>
      </c>
      <c r="E72" s="16">
        <f t="shared" si="3"/>
        <v>16.180388854675932</v>
      </c>
      <c r="F72" s="3"/>
      <c r="G72" s="3"/>
      <c r="H72" s="3"/>
    </row>
    <row r="73" spans="1:8" ht="15.75" customHeight="1" x14ac:dyDescent="0.25">
      <c r="A73" s="11" t="s">
        <v>142</v>
      </c>
      <c r="B73" s="12" t="s">
        <v>143</v>
      </c>
      <c r="C73" s="26">
        <f>C74</f>
        <v>136690</v>
      </c>
      <c r="D73" s="26">
        <f>D74</f>
        <v>16735.7</v>
      </c>
      <c r="E73" s="13">
        <f t="shared" si="3"/>
        <v>12.243543785207404</v>
      </c>
      <c r="F73" s="3"/>
      <c r="G73" s="3"/>
      <c r="H73" s="3"/>
    </row>
    <row r="74" spans="1:8" ht="30.75" customHeight="1" x14ac:dyDescent="0.25">
      <c r="A74" s="14" t="s">
        <v>144</v>
      </c>
      <c r="B74" s="15" t="s">
        <v>145</v>
      </c>
      <c r="C74" s="21">
        <v>136690</v>
      </c>
      <c r="D74" s="21">
        <v>16735.7</v>
      </c>
      <c r="E74" s="16">
        <f t="shared" si="3"/>
        <v>12.243543785207404</v>
      </c>
      <c r="F74" s="3"/>
      <c r="G74" s="3"/>
      <c r="H74" s="3"/>
    </row>
    <row r="75" spans="1:8" ht="30.75" customHeight="1" x14ac:dyDescent="0.25">
      <c r="A75" s="11" t="s">
        <v>146</v>
      </c>
      <c r="B75" s="12" t="s">
        <v>147</v>
      </c>
      <c r="C75" s="26">
        <f>C76</f>
        <v>4969377.8</v>
      </c>
      <c r="D75" s="26">
        <f>D76</f>
        <v>1278810.7</v>
      </c>
      <c r="E75" s="13">
        <f t="shared" si="3"/>
        <v>25.733819231856351</v>
      </c>
      <c r="F75" s="3"/>
      <c r="G75" s="3"/>
      <c r="H75" s="3"/>
    </row>
    <row r="76" spans="1:8" ht="35.25" customHeight="1" x14ac:dyDescent="0.25">
      <c r="A76" s="14" t="s">
        <v>148</v>
      </c>
      <c r="B76" s="15" t="s">
        <v>149</v>
      </c>
      <c r="C76" s="21">
        <v>4969377.8</v>
      </c>
      <c r="D76" s="21">
        <v>1278810.7</v>
      </c>
      <c r="E76" s="16">
        <f t="shared" si="3"/>
        <v>25.733819231856351</v>
      </c>
      <c r="F76" s="3"/>
      <c r="G76" s="3"/>
      <c r="H76" s="3"/>
    </row>
    <row r="77" spans="1:8" ht="44.25" customHeight="1" x14ac:dyDescent="0.25">
      <c r="A77" s="11" t="s">
        <v>150</v>
      </c>
      <c r="B77" s="12" t="s">
        <v>151</v>
      </c>
      <c r="C77" s="26">
        <f>C78+C79+C80</f>
        <v>9018512.2999999989</v>
      </c>
      <c r="D77" s="26">
        <f>D78+D79+D80</f>
        <v>2225224.1999999997</v>
      </c>
      <c r="E77" s="13">
        <f t="shared" si="3"/>
        <v>24.673960914817403</v>
      </c>
      <c r="F77" s="3"/>
      <c r="G77" s="3"/>
      <c r="H77" s="3"/>
    </row>
    <row r="78" spans="1:8" ht="66.75" customHeight="1" x14ac:dyDescent="0.25">
      <c r="A78" s="14" t="s">
        <v>152</v>
      </c>
      <c r="B78" s="15" t="s">
        <v>153</v>
      </c>
      <c r="C78" s="21">
        <v>2129730.4</v>
      </c>
      <c r="D78" s="21">
        <v>539632.5</v>
      </c>
      <c r="E78" s="16">
        <f t="shared" si="3"/>
        <v>25.338066264161888</v>
      </c>
      <c r="F78" s="3"/>
      <c r="G78" s="3"/>
      <c r="H78" s="3"/>
    </row>
    <row r="79" spans="1:8" ht="15.75" customHeight="1" x14ac:dyDescent="0.25">
      <c r="A79" s="14" t="s">
        <v>154</v>
      </c>
      <c r="B79" s="15" t="s">
        <v>155</v>
      </c>
      <c r="C79" s="21">
        <v>6393183.7000000002</v>
      </c>
      <c r="D79" s="21">
        <v>1571478.3</v>
      </c>
      <c r="E79" s="16">
        <f t="shared" si="3"/>
        <v>24.580527851874489</v>
      </c>
      <c r="F79" s="3"/>
      <c r="G79" s="3"/>
      <c r="H79" s="3"/>
    </row>
    <row r="80" spans="1:8" ht="33.75" customHeight="1" x14ac:dyDescent="0.25">
      <c r="A80" s="18" t="s">
        <v>156</v>
      </c>
      <c r="B80" s="19" t="s">
        <v>157</v>
      </c>
      <c r="C80" s="22">
        <v>495598.2</v>
      </c>
      <c r="D80" s="22">
        <v>114113.4</v>
      </c>
      <c r="E80" s="20">
        <f t="shared" si="3"/>
        <v>23.025386290749239</v>
      </c>
      <c r="F80" s="3"/>
      <c r="G80" s="3"/>
      <c r="H80" s="3"/>
    </row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</sheetData>
  <mergeCells count="2">
    <mergeCell ref="A1:E1"/>
    <mergeCell ref="D3:E3"/>
  </mergeCells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Приставка Виктория Николаевна (pvn)</cp:lastModifiedBy>
  <cp:revision>1</cp:revision>
  <dcterms:modified xsi:type="dcterms:W3CDTF">2026-04-23T05:21:10Z</dcterms:modified>
</cp:coreProperties>
</file>