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3440" windowHeight="12390"/>
  </bookViews>
  <sheets>
    <sheet name="Лист2" sheetId="1" r:id="rId1"/>
  </sheets>
  <definedNames>
    <definedName name="_xlnm._FilterDatabase" localSheetId="0" hidden="1">Лист2!$A$9:$H$9</definedName>
    <definedName name="Z_107CDD03_F970_4219_A78D_03FCED5FD25F_.wvu.Cols" localSheetId="0" hidden="1">Лист2!$G:$G</definedName>
    <definedName name="Z_107CDD03_F970_4219_A78D_03FCED5FD25F_.wvu.PrintArea" localSheetId="0" hidden="1">Лист2!$A$1:$F$92</definedName>
    <definedName name="Z_107CDD03_F970_4219_A78D_03FCED5FD25F_.wvu.PrintTitles" localSheetId="0" hidden="1">Лист2!$6:$9</definedName>
    <definedName name="Z_107CDD03_F970_4219_A78D_03FCED5FD25F_.wvu.Rows" localSheetId="0" hidden="1">Лист2!#REF!,Лист2!#REF!</definedName>
    <definedName name="Z_390FF402_785E_4695_9A71_8E54A0DAAB12_.wvu.Cols" localSheetId="0" hidden="1">Лист2!$G:$G</definedName>
    <definedName name="Z_390FF402_785E_4695_9A71_8E54A0DAAB12_.wvu.PrintArea" localSheetId="0" hidden="1">Лист2!$A$1:$F$92</definedName>
    <definedName name="Z_390FF402_785E_4695_9A71_8E54A0DAAB12_.wvu.PrintTitles" localSheetId="0" hidden="1">Лист2!$6:$9</definedName>
    <definedName name="Z_390FF402_785E_4695_9A71_8E54A0DAAB12_.wvu.Rows" localSheetId="0" hidden="1">Лист2!#REF!,Лист2!#REF!</definedName>
    <definedName name="Z_3A38E1BC_95C4_44D5_98A2_426381E96454_.wvu.Cols" localSheetId="0" hidden="1">Лист2!$G:$G</definedName>
    <definedName name="Z_3A38E1BC_95C4_44D5_98A2_426381E96454_.wvu.PrintArea" localSheetId="0" hidden="1">Лист2!$A$1:$F$92</definedName>
    <definedName name="Z_3A38E1BC_95C4_44D5_98A2_426381E96454_.wvu.Rows" localSheetId="0" hidden="1">Лист2!#REF!,Лист2!#REF!</definedName>
    <definedName name="Z_878BB0BF_7194_4EC3_A1CE_59D94F9F1DFD_.wvu.Cols" localSheetId="0" hidden="1">Лист2!$G:$G</definedName>
    <definedName name="Z_878BB0BF_7194_4EC3_A1CE_59D94F9F1DFD_.wvu.PrintArea" localSheetId="0" hidden="1">Лист2!$A$1:$F$92</definedName>
    <definedName name="Z_878BB0BF_7194_4EC3_A1CE_59D94F9F1DFD_.wvu.PrintTitles" localSheetId="0" hidden="1">Лист2!$6:$9</definedName>
    <definedName name="Z_878BB0BF_7194_4EC3_A1CE_59D94F9F1DFD_.wvu.Rows" localSheetId="0" hidden="1">Лист2!#REF!,Лист2!#REF!</definedName>
    <definedName name="Z_D2E118BF_3BA9_4BC8_871C_8F38E7BAD216_.wvu.PrintArea" localSheetId="0" hidden="1">Лист2!$A$1:$F$92</definedName>
    <definedName name="Z_D2E118BF_3BA9_4BC8_871C_8F38E7BAD216_.wvu.Rows" localSheetId="0" hidden="1">Лист2!#REF!,Лист2!#REF!</definedName>
    <definedName name="_xlnm.Print_Area" localSheetId="0">Лист2!$A$1:$G$92</definedName>
  </definedNames>
  <calcPr calcId="145621"/>
</workbook>
</file>

<file path=xl/calcChain.xml><?xml version="1.0" encoding="utf-8"?>
<calcChain xmlns="http://schemas.openxmlformats.org/spreadsheetml/2006/main">
  <c r="F11" i="1" l="1"/>
  <c r="G11" i="1"/>
  <c r="F88" i="1"/>
  <c r="F87" i="1"/>
  <c r="E85" i="1"/>
  <c r="D85" i="1"/>
  <c r="G84" i="1"/>
  <c r="F84" i="1"/>
  <c r="E83" i="1"/>
  <c r="D83" i="1"/>
  <c r="C83" i="1"/>
  <c r="G82" i="1"/>
  <c r="F82" i="1"/>
  <c r="G81" i="1"/>
  <c r="F81" i="1"/>
  <c r="G80" i="1"/>
  <c r="F80" i="1"/>
  <c r="E79" i="1"/>
  <c r="D79" i="1"/>
  <c r="C79" i="1"/>
  <c r="G78" i="1"/>
  <c r="F78" i="1"/>
  <c r="G77" i="1"/>
  <c r="F77" i="1"/>
  <c r="G76" i="1"/>
  <c r="F76" i="1"/>
  <c r="G75" i="1"/>
  <c r="F75" i="1"/>
  <c r="E74" i="1"/>
  <c r="D74" i="1"/>
  <c r="C74" i="1"/>
  <c r="G73" i="1"/>
  <c r="F73" i="1"/>
  <c r="G72" i="1"/>
  <c r="F72" i="1"/>
  <c r="G71" i="1"/>
  <c r="F71" i="1"/>
  <c r="G70" i="1"/>
  <c r="F70" i="1"/>
  <c r="G69" i="1"/>
  <c r="F69" i="1"/>
  <c r="G68" i="1"/>
  <c r="F68" i="1"/>
  <c r="E67" i="1"/>
  <c r="D67" i="1"/>
  <c r="C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E59" i="1"/>
  <c r="D59" i="1"/>
  <c r="C59" i="1"/>
  <c r="G58" i="1"/>
  <c r="F58" i="1"/>
  <c r="G57" i="1"/>
  <c r="F57" i="1"/>
  <c r="E56" i="1"/>
  <c r="D56" i="1"/>
  <c r="C56" i="1"/>
  <c r="G55" i="1"/>
  <c r="F55" i="1"/>
  <c r="G54" i="1"/>
  <c r="F54" i="1"/>
  <c r="G52" i="1"/>
  <c r="F52" i="1"/>
  <c r="G51" i="1"/>
  <c r="F51" i="1"/>
  <c r="G50" i="1"/>
  <c r="F50" i="1"/>
  <c r="G49" i="1"/>
  <c r="F49" i="1"/>
  <c r="G48" i="1"/>
  <c r="F48" i="1"/>
  <c r="E47" i="1"/>
  <c r="D47" i="1"/>
  <c r="C47" i="1"/>
  <c r="G46" i="1"/>
  <c r="F46" i="1"/>
  <c r="G45" i="1"/>
  <c r="F45" i="1"/>
  <c r="E44" i="1"/>
  <c r="D44" i="1"/>
  <c r="C44" i="1"/>
  <c r="G43" i="1"/>
  <c r="F43" i="1"/>
  <c r="G42" i="1"/>
  <c r="F42" i="1"/>
  <c r="G41" i="1"/>
  <c r="F41" i="1"/>
  <c r="G40" i="1"/>
  <c r="F40" i="1"/>
  <c r="E39" i="1"/>
  <c r="D39" i="1"/>
  <c r="C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F31" i="1"/>
  <c r="G30" i="1"/>
  <c r="F30" i="1"/>
  <c r="E29" i="1"/>
  <c r="D29" i="1"/>
  <c r="C29" i="1"/>
  <c r="G28" i="1"/>
  <c r="F28" i="1"/>
  <c r="G27" i="1"/>
  <c r="F27" i="1"/>
  <c r="G26" i="1"/>
  <c r="F26" i="1"/>
  <c r="G25" i="1"/>
  <c r="F25" i="1"/>
  <c r="G24" i="1"/>
  <c r="F24" i="1"/>
  <c r="E23" i="1"/>
  <c r="D23" i="1"/>
  <c r="C23" i="1"/>
  <c r="G22" i="1"/>
  <c r="F22" i="1"/>
  <c r="G21" i="1"/>
  <c r="F21" i="1"/>
  <c r="E20" i="1"/>
  <c r="D20" i="1"/>
  <c r="C20" i="1"/>
  <c r="G19" i="1"/>
  <c r="F19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E10" i="1"/>
  <c r="D10" i="1"/>
  <c r="C10" i="1"/>
  <c r="G20" i="1" l="1"/>
  <c r="F85" i="1"/>
  <c r="G10" i="1"/>
  <c r="F10" i="1"/>
  <c r="G83" i="1"/>
  <c r="G79" i="1"/>
  <c r="G74" i="1"/>
  <c r="G67" i="1"/>
  <c r="G59" i="1"/>
  <c r="G56" i="1"/>
  <c r="G47" i="1"/>
  <c r="C89" i="1"/>
  <c r="G44" i="1"/>
  <c r="G39" i="1"/>
  <c r="G29" i="1"/>
  <c r="G23" i="1"/>
  <c r="E89" i="1"/>
  <c r="G89" i="1" s="1"/>
  <c r="D89" i="1"/>
  <c r="F56" i="1"/>
  <c r="F29" i="1"/>
  <c r="F23" i="1"/>
  <c r="F44" i="1"/>
  <c r="F83" i="1"/>
  <c r="F39" i="1"/>
  <c r="F20" i="1"/>
  <c r="F59" i="1"/>
  <c r="F79" i="1"/>
  <c r="F67" i="1"/>
  <c r="F47" i="1"/>
  <c r="F74" i="1"/>
  <c r="F89" i="1" l="1"/>
</calcChain>
</file>

<file path=xl/sharedStrings.xml><?xml version="1.0" encoding="utf-8"?>
<sst xmlns="http://schemas.openxmlformats.org/spreadsheetml/2006/main" count="96" uniqueCount="91">
  <si>
    <t>ИНФОРМАЦИЯ</t>
  </si>
  <si>
    <t>(тыс.рублей)</t>
  </si>
  <si>
    <t>Раздел, подраздел в соответствии с бюджетной классификацией РФ</t>
  </si>
  <si>
    <t>Наименование показателей</t>
  </si>
  <si>
    <t xml:space="preserve">% исполнения 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</si>
  <si>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</si>
  <si>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</si>
  <si>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</si>
  <si>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</si>
  <si>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</si>
  <si>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</si>
  <si>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</si>
  <si>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</si>
  <si>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</si>
  <si>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-</t>
  </si>
  <si>
    <t>Другие общегосударственные вопросы</t>
  </si>
  <si>
    <t>Национальная оборона</t>
  </si>
  <si>
    <t>Мобилизационная и вневойсковая подготовка</t>
  </si>
  <si>
    <t>Мобилизационная подготовка экономики</t>
  </si>
  <si>
    <t>Национальная безопасность и правоохранительная деятельность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</si>
  <si>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</si>
  <si>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</si>
  <si>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Обеспечение пожарной безопасности</t>
  </si>
  <si>
    <t>Миграционная политика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</si>
  <si>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</si>
  <si>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</si>
  <si>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Общеэкономические вопросы</t>
  </si>
  <si>
    <t>Топливно-энергетический комплекс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</si>
  <si>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</si>
  <si>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</si>
  <si>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</si>
  <si>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</si>
  <si>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</si>
  <si>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</si>
  <si>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</si>
  <si>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</si>
  <si>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</si>
  <si>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</si>
  <si>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</si>
  <si>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</si>
  <si>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</si>
  <si>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</si>
  <si>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</si>
  <si>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</si>
  <si>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</si>
  <si>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</si>
  <si>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</si>
  <si>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</si>
  <si>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</si>
  <si>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Высшее образование</t>
  </si>
  <si>
    <t>Молодежная политика и оздоровление детей</t>
  </si>
  <si>
    <t>Другие вопросы в области образования</t>
  </si>
  <si>
    <t>Культура, кинематография</t>
  </si>
  <si>
    <t>Культура</t>
  </si>
  <si>
    <t>Другие вопросы в области культуры, кинематографии</t>
  </si>
  <si>
    <t xml:space="preserve">Здравоохранение 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</si>
  <si>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</si>
  <si>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</si>
  <si>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</si>
  <si>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</si>
  <si>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Заготовка, переработка, хранение и обеспечение безопасности донорской крови и её компонентов</t>
  </si>
  <si>
    <t>Санитарно-эпидемиологическое благополучие</t>
  </si>
  <si>
    <t>Другие вопросы в области здравоохранения</t>
  </si>
  <si>
    <t>Социальная политика</t>
  </si>
  <si>
    <t>Пенсионное обеспечение</t>
  </si>
  <si>
    <t>Социальное обслуживание населения</t>
  </si>
  <si>
    <t>Социальное обеспечение населения</t>
  </si>
  <si>
    <t>Охрана семьи и детства</t>
  </si>
  <si>
    <t>Прикладные научные исследования в области социальной политики</t>
  </si>
  <si>
    <t>Другие вопросы в области социальной политики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</si>
  <si>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</si>
  <si>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</si>
  <si>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</si>
  <si>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</si>
  <si>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</si>
  <si>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Средства массовой инфомации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</si>
  <si>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</si>
  <si>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</si>
  <si>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</si>
  <si>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</si>
  <si>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</si>
  <si>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>Межбюджетные трансферты общего характера бюджетам субъектов РФ и муниципальных образований</t>
  </si>
  <si>
    <t>Дотации на выравнивание бюджетной обеспеченности субъектов Российской Федерации и муниципальных образований</t>
  </si>
  <si>
    <t>Иные дотации</t>
  </si>
  <si>
    <t>Прочие межбюджетные трансферты общего характера</t>
  </si>
  <si>
    <t>ВСЕГО РАСХОДОВ</t>
  </si>
  <si>
    <t>План на 2025 год</t>
  </si>
  <si>
    <t>об исполнении расходов консолидированного бюджета Томской области на  1 июля 2024 и 2025 года</t>
  </si>
  <si>
    <t>Исполнено на  01.07.2024 год</t>
  </si>
  <si>
    <t>Исполнено на 01.07.2025 год</t>
  </si>
  <si>
    <t>Темп роста исполнения 2025 года  к 2024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</si>
</sst>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#,##0.0"/>
  </numFmts>
  <fonts count="59" x14ac:knownFonts="1">
    <font>
      <sz val="10"/>
      <color theme="1"/>
      <name val="Arial Cyr"/>
    </font>
    <font>
      <sz val="11"/>
      <name val="Calibri"/>
    </font>
    <font>
      <sz val="11"/>
      <color indexed="65"/>
      <name val="Calibri"/>
    </font>
    <font>
      <sz val="11"/>
      <color indexed="62"/>
      <name val="Calibri"/>
    </font>
    <font>
      <b/>
      <sz val="11"/>
      <color indexed="63"/>
      <name val="Calibri"/>
    </font>
    <font>
      <b/>
      <sz val="11"/>
      <color indexed="52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56"/>
      <name val="Calibri"/>
    </font>
    <font>
      <b/>
      <sz val="11"/>
      <name val="Calibri"/>
    </font>
    <font>
      <b/>
      <sz val="11"/>
      <color indexed="65"/>
      <name val="Calibri"/>
    </font>
    <font>
      <b/>
      <sz val="18"/>
      <color indexed="56"/>
      <name val="Cambria"/>
    </font>
    <font>
      <sz val="11"/>
      <color indexed="60"/>
      <name val="Calibri"/>
    </font>
    <font>
      <sz val="10"/>
      <name val="Arial"/>
    </font>
    <font>
      <sz val="10"/>
      <name val="Arial Cyr"/>
    </font>
    <font>
      <sz val="11"/>
      <color theme="1"/>
      <name val="Calibri"/>
      <scheme val="minor"/>
    </font>
    <font>
      <sz val="11"/>
      <color indexed="20"/>
      <name val="Calibri"/>
    </font>
    <font>
      <i/>
      <sz val="11"/>
      <color indexed="23"/>
      <name val="Calibri"/>
    </font>
    <font>
      <sz val="11"/>
      <color rgb="FFFA7D00"/>
      <name val="Calibri"/>
      <scheme val="minor"/>
    </font>
    <font>
      <sz val="11"/>
      <color indexed="52"/>
      <name val="Calibri"/>
    </font>
    <font>
      <sz val="11"/>
      <color indexed="2"/>
      <name val="Calibri"/>
    </font>
    <font>
      <sz val="11"/>
      <color indexed="17"/>
      <name val="Calibri"/>
    </font>
    <font>
      <b/>
      <sz val="12"/>
      <name val="PT Astra Serif"/>
    </font>
    <font>
      <sz val="13"/>
      <name val="PT Astra Serif"/>
    </font>
    <font>
      <b/>
      <sz val="13"/>
      <name val="PT Astra Serif"/>
    </font>
    <font>
      <sz val="10"/>
      <name val="PT Astra Serif"/>
    </font>
    <font>
      <sz val="12"/>
      <name val="PT Astra Serif"/>
    </font>
    <font>
      <sz val="11"/>
      <name val="PT Astra Serif"/>
    </font>
    <font>
      <b/>
      <sz val="10"/>
      <name val="Arial Cyr"/>
    </font>
    <font>
      <sz val="9"/>
      <name val="PT Astra Serif"/>
    </font>
    <font>
      <sz val="11"/>
      <name val="Times New Roman CYR"/>
    </font>
    <font>
      <b/>
      <sz val="11"/>
      <name val="PT Astra Serif"/>
    </font>
    <font>
      <b/>
      <sz val="11"/>
      <name val="Times New Roman CYR"/>
    </font>
    <font>
      <sz val="10"/>
      <name val="Times New Roman CYR"/>
    </font>
    <font>
      <sz val="10"/>
      <name val="Times New Roman"/>
    </font>
    <font>
      <sz val="13"/>
      <name val="Times New Roman"/>
    </font>
    <font>
      <b/>
      <sz val="13"/>
      <name val="Times New Roman"/>
    </font>
    <font>
      <sz val="12"/>
      <name val="Arial Cy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PT Astra Serif"/>
      <family val="1"/>
      <charset val="20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2"/>
        <bgColor indexed="42"/>
      </patternFill>
    </fill>
    <fill>
      <patternFill patternType="solid">
        <fgColor indexed="46"/>
        <bgColor indexed="46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9"/>
        <bgColor indexed="29"/>
      </patternFill>
    </fill>
    <fill>
      <patternFill patternType="solid">
        <fgColor indexed="3"/>
        <bgColor indexed="3"/>
      </patternFill>
    </fill>
    <fill>
      <patternFill patternType="solid">
        <fgColor indexed="51"/>
        <bgColor indexed="51"/>
      </patternFill>
    </fill>
    <fill>
      <patternFill patternType="solid">
        <fgColor indexed="30"/>
        <bgColor indexed="30"/>
      </patternFill>
    </fill>
    <fill>
      <patternFill patternType="solid">
        <fgColor indexed="20"/>
        <bgColor indexed="20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62"/>
        <bgColor indexed="62"/>
      </patternFill>
    </fill>
    <fill>
      <patternFill patternType="solid">
        <fgColor indexed="2"/>
        <bgColor indexed="2"/>
      </patternFill>
    </fill>
    <fill>
      <patternFill patternType="solid">
        <fgColor indexed="57"/>
        <bgColor indexed="57"/>
      </patternFill>
    </fill>
    <fill>
      <patternFill patternType="solid">
        <fgColor indexed="53"/>
        <bgColor indexed="53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3"/>
        <bgColor indexed="43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  <fill>
      <patternFill patternType="solid">
        <fgColor indexed="5"/>
        <bgColor indexed="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90">
    <xf numFmtId="0" fontId="0" fillId="0" borderId="0"/>
    <xf numFmtId="0" fontId="1" fillId="2" borderId="0"/>
    <xf numFmtId="0" fontId="1" fillId="2" borderId="0"/>
    <xf numFmtId="0" fontId="1" fillId="2" borderId="0"/>
    <xf numFmtId="0" fontId="1" fillId="3" borderId="0"/>
    <xf numFmtId="0" fontId="1" fillId="3" borderId="0"/>
    <xf numFmtId="0" fontId="1" fillId="3" borderId="0"/>
    <xf numFmtId="0" fontId="1" fillId="4" borderId="0"/>
    <xf numFmtId="0" fontId="1" fillId="4" borderId="0"/>
    <xf numFmtId="0" fontId="1" fillId="4" borderId="0"/>
    <xf numFmtId="0" fontId="1" fillId="5" borderId="0"/>
    <xf numFmtId="0" fontId="1" fillId="5" borderId="0"/>
    <xf numFmtId="0" fontId="1" fillId="5" borderId="0"/>
    <xf numFmtId="0" fontId="1" fillId="6" borderId="0"/>
    <xf numFmtId="0" fontId="1" fillId="6" borderId="0"/>
    <xf numFmtId="0" fontId="1" fillId="6" borderId="0"/>
    <xf numFmtId="0" fontId="1" fillId="7" borderId="0"/>
    <xf numFmtId="0" fontId="1" fillId="7" borderId="0"/>
    <xf numFmtId="0" fontId="1" fillId="7" borderId="0"/>
    <xf numFmtId="0" fontId="1" fillId="8" borderId="0"/>
    <xf numFmtId="0" fontId="1" fillId="8" borderId="0"/>
    <xf numFmtId="0" fontId="1" fillId="8" borderId="0"/>
    <xf numFmtId="0" fontId="1" fillId="9" borderId="0"/>
    <xf numFmtId="0" fontId="1" fillId="9" borderId="0"/>
    <xf numFmtId="0" fontId="1" fillId="9" borderId="0"/>
    <xf numFmtId="0" fontId="1" fillId="10" borderId="0"/>
    <xf numFmtId="0" fontId="1" fillId="10" borderId="0"/>
    <xf numFmtId="0" fontId="1" fillId="10" borderId="0"/>
    <xf numFmtId="0" fontId="1" fillId="5" borderId="0"/>
    <xf numFmtId="0" fontId="1" fillId="5" borderId="0"/>
    <xf numFmtId="0" fontId="1" fillId="5" borderId="0"/>
    <xf numFmtId="0" fontId="1" fillId="8" borderId="0"/>
    <xf numFmtId="0" fontId="1" fillId="8" borderId="0"/>
    <xf numFmtId="0" fontId="1" fillId="8" borderId="0"/>
    <xf numFmtId="0" fontId="1" fillId="11" borderId="0"/>
    <xf numFmtId="0" fontId="1" fillId="11" borderId="0"/>
    <xf numFmtId="0" fontId="1" fillId="11" borderId="0"/>
    <xf numFmtId="0" fontId="2" fillId="12" borderId="0"/>
    <xf numFmtId="0" fontId="2" fillId="12" borderId="0"/>
    <xf numFmtId="0" fontId="2" fillId="12" borderId="0"/>
    <xf numFmtId="0" fontId="2" fillId="9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10" borderId="0"/>
    <xf numFmtId="0" fontId="2" fillId="13" borderId="0"/>
    <xf numFmtId="0" fontId="2" fillId="13" borderId="0"/>
    <xf numFmtId="0" fontId="2" fillId="13" borderId="0"/>
    <xf numFmtId="0" fontId="2" fillId="14" borderId="0"/>
    <xf numFmtId="0" fontId="2" fillId="14" borderId="0"/>
    <xf numFmtId="0" fontId="2" fillId="14" borderId="0"/>
    <xf numFmtId="0" fontId="2" fillId="15" borderId="0"/>
    <xf numFmtId="0" fontId="2" fillId="15" borderId="0"/>
    <xf numFmtId="0" fontId="2" fillId="15" borderId="0"/>
    <xf numFmtId="0" fontId="2" fillId="16" borderId="0"/>
    <xf numFmtId="0" fontId="2" fillId="16" borderId="0"/>
    <xf numFmtId="0" fontId="2" fillId="16" borderId="0"/>
    <xf numFmtId="0" fontId="2" fillId="16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8" borderId="0"/>
    <xf numFmtId="0" fontId="2" fillId="18" borderId="0"/>
    <xf numFmtId="0" fontId="2" fillId="18" borderId="0"/>
    <xf numFmtId="0" fontId="2" fillId="18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4" borderId="0"/>
    <xf numFmtId="0" fontId="2" fillId="14" borderId="0"/>
    <xf numFmtId="0" fontId="2" fillId="14" borderId="0"/>
    <xf numFmtId="0" fontId="2" fillId="14" borderId="0"/>
    <xf numFmtId="0" fontId="2" fillId="19" borderId="0"/>
    <xf numFmtId="0" fontId="2" fillId="19" borderId="0"/>
    <xf numFmtId="0" fontId="2" fillId="19" borderId="0"/>
    <xf numFmtId="0" fontId="2" fillId="19" borderId="0"/>
    <xf numFmtId="0" fontId="3" fillId="7" borderId="1"/>
    <xf numFmtId="0" fontId="3" fillId="7" borderId="1"/>
    <xf numFmtId="0" fontId="3" fillId="7" borderId="1"/>
    <xf numFmtId="0" fontId="3" fillId="7" borderId="1"/>
    <xf numFmtId="0" fontId="4" fillId="20" borderId="2"/>
    <xf numFmtId="0" fontId="4" fillId="20" borderId="2"/>
    <xf numFmtId="0" fontId="4" fillId="20" borderId="2"/>
    <xf numFmtId="0" fontId="4" fillId="20" borderId="2"/>
    <xf numFmtId="0" fontId="5" fillId="20" borderId="1"/>
    <xf numFmtId="0" fontId="5" fillId="20" borderId="1"/>
    <xf numFmtId="0" fontId="5" fillId="20" borderId="1"/>
    <xf numFmtId="0" fontId="5" fillId="20" borderId="1"/>
    <xf numFmtId="0" fontId="6" fillId="0" borderId="3"/>
    <xf numFmtId="0" fontId="6" fillId="0" borderId="3"/>
    <xf numFmtId="0" fontId="7" fillId="0" borderId="4"/>
    <xf numFmtId="0" fontId="7" fillId="0" borderId="4"/>
    <xf numFmtId="0" fontId="7" fillId="0" borderId="4"/>
    <xf numFmtId="0" fontId="7" fillId="0" borderId="4"/>
    <xf numFmtId="0" fontId="8" fillId="0" borderId="5"/>
    <xf numFmtId="0" fontId="8" fillId="0" borderId="5"/>
    <xf numFmtId="0" fontId="8" fillId="0" borderId="0"/>
    <xf numFmtId="0" fontId="8" fillId="0" borderId="0"/>
    <xf numFmtId="0" fontId="9" fillId="0" borderId="6"/>
    <xf numFmtId="0" fontId="9" fillId="0" borderId="6"/>
    <xf numFmtId="0" fontId="9" fillId="0" borderId="6"/>
    <xf numFmtId="0" fontId="9" fillId="0" borderId="6"/>
    <xf numFmtId="0" fontId="10" fillId="21" borderId="7"/>
    <xf numFmtId="0" fontId="10" fillId="21" borderId="7"/>
    <xf numFmtId="0" fontId="10" fillId="21" borderId="7"/>
    <xf numFmtId="0" fontId="10" fillId="21" borderId="7"/>
    <xf numFmtId="0" fontId="11" fillId="0" borderId="0"/>
    <xf numFmtId="0" fontId="11" fillId="0" borderId="0"/>
    <xf numFmtId="0" fontId="12" fillId="22" borderId="0"/>
    <xf numFmtId="0" fontId="12" fillId="22" borderId="0"/>
    <xf numFmtId="0" fontId="12" fillId="22" borderId="0"/>
    <xf numFmtId="0" fontId="12" fillId="22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6" fillId="3" borderId="0"/>
    <xf numFmtId="0" fontId="16" fillId="3" borderId="0"/>
    <xf numFmtId="0" fontId="16" fillId="3" borderId="0"/>
    <xf numFmtId="0" fontId="16" fillId="3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4" fillId="23" borderId="8"/>
    <xf numFmtId="0" fontId="14" fillId="23" borderId="8"/>
    <xf numFmtId="0" fontId="14" fillId="23" borderId="8"/>
    <xf numFmtId="0" fontId="14" fillId="23" borderId="8"/>
    <xf numFmtId="0" fontId="18" fillId="0" borderId="9"/>
    <xf numFmtId="0" fontId="19" fillId="0" borderId="10"/>
    <xf numFmtId="0" fontId="19" fillId="0" borderId="10"/>
    <xf numFmtId="0" fontId="19" fillId="0" borderId="10"/>
    <xf numFmtId="0" fontId="19" fillId="0" borderId="1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4" borderId="0"/>
    <xf numFmtId="0" fontId="21" fillId="4" borderId="0"/>
    <xf numFmtId="0" fontId="21" fillId="4" borderId="0"/>
    <xf numFmtId="0" fontId="21" fillId="4" borderId="0"/>
    <xf numFmtId="0" fontId="38" fillId="0" borderId="0"/>
    <xf numFmtId="0" fontId="41" fillId="26" borderId="0"/>
    <xf numFmtId="0" fontId="41" fillId="26" borderId="0"/>
    <xf numFmtId="0" fontId="41" fillId="26" borderId="0"/>
    <xf numFmtId="0" fontId="41" fillId="27" borderId="0"/>
    <xf numFmtId="0" fontId="41" fillId="27" borderId="0"/>
    <xf numFmtId="0" fontId="41" fillId="27" borderId="0"/>
    <xf numFmtId="0" fontId="41" fillId="28" borderId="0"/>
    <xf numFmtId="0" fontId="41" fillId="28" borderId="0"/>
    <xf numFmtId="0" fontId="41" fillId="28" borderId="0"/>
    <xf numFmtId="0" fontId="41" fillId="29" borderId="0"/>
    <xf numFmtId="0" fontId="41" fillId="29" borderId="0"/>
    <xf numFmtId="0" fontId="41" fillId="29" borderId="0"/>
    <xf numFmtId="0" fontId="41" fillId="30" borderId="0"/>
    <xf numFmtId="0" fontId="41" fillId="30" borderId="0"/>
    <xf numFmtId="0" fontId="41" fillId="30" borderId="0"/>
    <xf numFmtId="0" fontId="41" fillId="31" borderId="0"/>
    <xf numFmtId="0" fontId="41" fillId="31" borderId="0"/>
    <xf numFmtId="0" fontId="41" fillId="31" borderId="0"/>
    <xf numFmtId="0" fontId="41" fillId="32" borderId="0"/>
    <xf numFmtId="0" fontId="41" fillId="32" borderId="0"/>
    <xf numFmtId="0" fontId="41" fillId="32" borderId="0"/>
    <xf numFmtId="0" fontId="41" fillId="33" borderId="0"/>
    <xf numFmtId="0" fontId="41" fillId="33" borderId="0"/>
    <xf numFmtId="0" fontId="41" fillId="33" borderId="0"/>
    <xf numFmtId="0" fontId="41" fillId="34" borderId="0"/>
    <xf numFmtId="0" fontId="41" fillId="34" borderId="0"/>
    <xf numFmtId="0" fontId="41" fillId="34" borderId="0"/>
    <xf numFmtId="0" fontId="41" fillId="29" borderId="0"/>
    <xf numFmtId="0" fontId="41" fillId="29" borderId="0"/>
    <xf numFmtId="0" fontId="41" fillId="29" borderId="0"/>
    <xf numFmtId="0" fontId="41" fillId="32" borderId="0"/>
    <xf numFmtId="0" fontId="41" fillId="32" borderId="0"/>
    <xf numFmtId="0" fontId="41" fillId="32" borderId="0"/>
    <xf numFmtId="0" fontId="41" fillId="35" borderId="0"/>
    <xf numFmtId="0" fontId="41" fillId="35" borderId="0"/>
    <xf numFmtId="0" fontId="41" fillId="35" borderId="0"/>
    <xf numFmtId="0" fontId="42" fillId="36" borderId="0"/>
    <xf numFmtId="0" fontId="42" fillId="36" borderId="0"/>
    <xf numFmtId="0" fontId="42" fillId="36" borderId="0"/>
    <xf numFmtId="0" fontId="42" fillId="33" borderId="0"/>
    <xf numFmtId="0" fontId="42" fillId="33" borderId="0"/>
    <xf numFmtId="0" fontId="42" fillId="33" borderId="0"/>
    <xf numFmtId="0" fontId="42" fillId="34" borderId="0"/>
    <xf numFmtId="0" fontId="42" fillId="34" borderId="0"/>
    <xf numFmtId="0" fontId="42" fillId="34" borderId="0"/>
    <xf numFmtId="0" fontId="42" fillId="37" borderId="0"/>
    <xf numFmtId="0" fontId="42" fillId="37" borderId="0"/>
    <xf numFmtId="0" fontId="42" fillId="37" borderId="0"/>
    <xf numFmtId="0" fontId="42" fillId="38" borderId="0"/>
    <xf numFmtId="0" fontId="42" fillId="38" borderId="0"/>
    <xf numFmtId="0" fontId="42" fillId="38" borderId="0"/>
    <xf numFmtId="0" fontId="42" fillId="39" borderId="0"/>
    <xf numFmtId="0" fontId="42" fillId="39" borderId="0"/>
    <xf numFmtId="0" fontId="42" fillId="39" borderId="0"/>
    <xf numFmtId="0" fontId="42" fillId="40" borderId="0"/>
    <xf numFmtId="0" fontId="42" fillId="40" borderId="0"/>
    <xf numFmtId="0" fontId="42" fillId="40" borderId="0"/>
    <xf numFmtId="0" fontId="42" fillId="40" borderId="0"/>
    <xf numFmtId="0" fontId="42" fillId="41" borderId="0"/>
    <xf numFmtId="0" fontId="42" fillId="41" borderId="0"/>
    <xf numFmtId="0" fontId="42" fillId="41" borderId="0"/>
    <xf numFmtId="0" fontId="42" fillId="41" borderId="0"/>
    <xf numFmtId="0" fontId="42" fillId="42" borderId="0"/>
    <xf numFmtId="0" fontId="42" fillId="42" borderId="0"/>
    <xf numFmtId="0" fontId="42" fillId="42" borderId="0"/>
    <xf numFmtId="0" fontId="42" fillId="42" borderId="0"/>
    <xf numFmtId="0" fontId="42" fillId="37" borderId="0"/>
    <xf numFmtId="0" fontId="42" fillId="37" borderId="0"/>
    <xf numFmtId="0" fontId="42" fillId="37" borderId="0"/>
    <xf numFmtId="0" fontId="42" fillId="37" borderId="0"/>
    <xf numFmtId="0" fontId="42" fillId="38" borderId="0"/>
    <xf numFmtId="0" fontId="42" fillId="38" borderId="0"/>
    <xf numFmtId="0" fontId="42" fillId="38" borderId="0"/>
    <xf numFmtId="0" fontId="42" fillId="38" borderId="0"/>
    <xf numFmtId="0" fontId="42" fillId="43" borderId="0"/>
    <xf numFmtId="0" fontId="42" fillId="43" borderId="0"/>
    <xf numFmtId="0" fontId="42" fillId="43" borderId="0"/>
    <xf numFmtId="0" fontId="42" fillId="43" borderId="0"/>
    <xf numFmtId="0" fontId="43" fillId="31" borderId="1"/>
    <xf numFmtId="0" fontId="43" fillId="31" borderId="1"/>
    <xf numFmtId="0" fontId="43" fillId="31" borderId="1"/>
    <xf numFmtId="0" fontId="43" fillId="31" borderId="1"/>
    <xf numFmtId="0" fontId="44" fillId="44" borderId="2"/>
    <xf numFmtId="0" fontId="44" fillId="44" borderId="2"/>
    <xf numFmtId="0" fontId="44" fillId="44" borderId="2"/>
    <xf numFmtId="0" fontId="44" fillId="44" borderId="2"/>
    <xf numFmtId="0" fontId="45" fillId="44" borderId="1"/>
    <xf numFmtId="0" fontId="45" fillId="44" borderId="1"/>
    <xf numFmtId="0" fontId="45" fillId="44" borderId="1"/>
    <xf numFmtId="0" fontId="45" fillId="44" borderId="1"/>
    <xf numFmtId="0" fontId="46" fillId="0" borderId="3"/>
    <xf numFmtId="0" fontId="46" fillId="0" borderId="3"/>
    <xf numFmtId="0" fontId="47" fillId="0" borderId="4"/>
    <xf numFmtId="0" fontId="47" fillId="0" borderId="4"/>
    <xf numFmtId="0" fontId="47" fillId="0" borderId="4"/>
    <xf numFmtId="0" fontId="47" fillId="0" borderId="4"/>
    <xf numFmtId="0" fontId="48" fillId="0" borderId="5"/>
    <xf numFmtId="0" fontId="48" fillId="0" borderId="5"/>
    <xf numFmtId="0" fontId="48" fillId="0" borderId="0"/>
    <xf numFmtId="0" fontId="48" fillId="0" borderId="0"/>
    <xf numFmtId="0" fontId="49" fillId="0" borderId="6"/>
    <xf numFmtId="0" fontId="49" fillId="0" borderId="6"/>
    <xf numFmtId="0" fontId="49" fillId="0" borderId="6"/>
    <xf numFmtId="0" fontId="49" fillId="0" borderId="6"/>
    <xf numFmtId="0" fontId="50" fillId="45" borderId="7"/>
    <xf numFmtId="0" fontId="50" fillId="45" borderId="7"/>
    <xf numFmtId="0" fontId="50" fillId="45" borderId="7"/>
    <xf numFmtId="0" fontId="50" fillId="45" borderId="7"/>
    <xf numFmtId="0" fontId="51" fillId="0" borderId="0"/>
    <xf numFmtId="0" fontId="51" fillId="0" borderId="0"/>
    <xf numFmtId="0" fontId="52" fillId="46" borderId="0"/>
    <xf numFmtId="0" fontId="52" fillId="46" borderId="0"/>
    <xf numFmtId="0" fontId="52" fillId="46" borderId="0"/>
    <xf numFmtId="0" fontId="52" fillId="46" borderId="0"/>
    <xf numFmtId="0" fontId="39" fillId="0" borderId="0"/>
    <xf numFmtId="0" fontId="58" fillId="0" borderId="0"/>
    <xf numFmtId="0" fontId="53" fillId="27" borderId="0"/>
    <xf numFmtId="0" fontId="53" fillId="27" borderId="0"/>
    <xf numFmtId="0" fontId="53" fillId="27" borderId="0"/>
    <xf numFmtId="0" fontId="53" fillId="27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4" fillId="47" borderId="8"/>
    <xf numFmtId="0" fontId="14" fillId="47" borderId="8"/>
    <xf numFmtId="0" fontId="14" fillId="47" borderId="8"/>
    <xf numFmtId="0" fontId="14" fillId="47" borderId="8"/>
    <xf numFmtId="9" fontId="38" fillId="0" borderId="0" applyFont="0" applyFill="0" applyBorder="0" applyAlignment="0" applyProtection="0"/>
    <xf numFmtId="0" fontId="55" fillId="0" borderId="10"/>
    <xf numFmtId="0" fontId="55" fillId="0" borderId="10"/>
    <xf numFmtId="0" fontId="55" fillId="0" borderId="10"/>
    <xf numFmtId="0" fontId="55" fillId="0" borderId="10"/>
    <xf numFmtId="0" fontId="56" fillId="0" borderId="0"/>
    <xf numFmtId="0" fontId="56" fillId="0" borderId="0"/>
    <xf numFmtId="0" fontId="56" fillId="0" borderId="0"/>
    <xf numFmtId="0" fontId="56" fillId="0" borderId="0"/>
    <xf numFmtId="0" fontId="57" fillId="28" borderId="0"/>
    <xf numFmtId="0" fontId="57" fillId="28" borderId="0"/>
    <xf numFmtId="0" fontId="57" fillId="28" borderId="0"/>
    <xf numFmtId="0" fontId="57" fillId="28" borderId="0"/>
  </cellStyleXfs>
  <cellXfs count="96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24" borderId="0" xfId="0" applyFill="1"/>
    <xf numFmtId="0" fontId="22" fillId="0" borderId="0" xfId="0" applyFont="1" applyAlignment="1">
      <alignment horizont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/>
    <xf numFmtId="0" fontId="25" fillId="0" borderId="0" xfId="0" applyFont="1" applyAlignment="1">
      <alignment vertical="center"/>
    </xf>
    <xf numFmtId="0" fontId="0" fillId="0" borderId="14" xfId="0" applyBorder="1"/>
    <xf numFmtId="0" fontId="28" fillId="0" borderId="14" xfId="0" applyFont="1" applyBorder="1"/>
    <xf numFmtId="0" fontId="29" fillId="0" borderId="12" xfId="0" applyFont="1" applyBorder="1" applyAlignment="1">
      <alignment horizontal="center" vertical="center"/>
    </xf>
    <xf numFmtId="0" fontId="28" fillId="0" borderId="0" xfId="0" applyFont="1"/>
    <xf numFmtId="0" fontId="30" fillId="0" borderId="0" xfId="0" applyFont="1"/>
    <xf numFmtId="164" fontId="31" fillId="0" borderId="12" xfId="0" applyNumberFormat="1" applyFont="1" applyBorder="1" applyAlignment="1">
      <alignment horizontal="center" vertical="center" wrapText="1"/>
    </xf>
    <xf numFmtId="3" fontId="31" fillId="0" borderId="12" xfId="0" applyNumberFormat="1" applyFont="1" applyBorder="1" applyAlignment="1">
      <alignment horizontal="left" vertical="center" wrapText="1"/>
    </xf>
    <xf numFmtId="165" fontId="31" fillId="24" borderId="0" xfId="0" applyNumberFormat="1" applyFont="1" applyFill="1" applyAlignment="1">
      <alignment vertical="center"/>
    </xf>
    <xf numFmtId="164" fontId="31" fillId="0" borderId="0" xfId="0" applyNumberFormat="1" applyFont="1" applyAlignment="1">
      <alignment horizontal="center" vertical="center" wrapText="1"/>
    </xf>
    <xf numFmtId="3" fontId="31" fillId="0" borderId="0" xfId="0" applyNumberFormat="1" applyFont="1" applyAlignment="1">
      <alignment horizontal="left" vertical="center" wrapText="1"/>
    </xf>
    <xf numFmtId="165" fontId="31" fillId="0" borderId="0" xfId="0" applyNumberFormat="1" applyFont="1" applyAlignment="1">
      <alignment vertical="center"/>
    </xf>
    <xf numFmtId="164" fontId="27" fillId="0" borderId="12" xfId="0" applyNumberFormat="1" applyFont="1" applyBorder="1" applyAlignment="1">
      <alignment horizontal="center" vertical="center" wrapText="1"/>
    </xf>
    <xf numFmtId="3" fontId="27" fillId="0" borderId="12" xfId="0" applyNumberFormat="1" applyFont="1" applyBorder="1" applyAlignment="1">
      <alignment horizontal="left" vertical="center" wrapText="1"/>
    </xf>
    <xf numFmtId="164" fontId="27" fillId="0" borderId="0" xfId="0" applyNumberFormat="1" applyFont="1" applyAlignment="1">
      <alignment horizontal="center" vertical="center" wrapText="1"/>
    </xf>
    <xf numFmtId="3" fontId="27" fillId="0" borderId="0" xfId="0" applyNumberFormat="1" applyFont="1" applyAlignment="1">
      <alignment horizontal="left" vertical="center" wrapText="1"/>
    </xf>
    <xf numFmtId="165" fontId="27" fillId="0" borderId="0" xfId="0" applyNumberFormat="1" applyFont="1" applyAlignment="1">
      <alignment vertical="center"/>
    </xf>
    <xf numFmtId="165" fontId="27" fillId="24" borderId="0" xfId="0" applyNumberFormat="1" applyFont="1" applyFill="1" applyAlignment="1">
      <alignment vertical="center"/>
    </xf>
    <xf numFmtId="165" fontId="27" fillId="0" borderId="0" xfId="0" applyNumberFormat="1" applyFont="1" applyAlignment="1">
      <alignment horizontal="right" vertical="center" wrapText="1"/>
    </xf>
    <xf numFmtId="165" fontId="27" fillId="24" borderId="0" xfId="0" applyNumberFormat="1" applyFont="1" applyFill="1" applyAlignment="1">
      <alignment horizontal="right" vertical="center" wrapText="1"/>
    </xf>
    <xf numFmtId="0" fontId="31" fillId="0" borderId="12" xfId="0" applyFont="1" applyBorder="1" applyAlignment="1">
      <alignment horizontal="justify" vertical="center" wrapText="1"/>
    </xf>
    <xf numFmtId="0" fontId="31" fillId="0" borderId="0" xfId="0" applyFont="1" applyAlignment="1">
      <alignment horizontal="justify" vertical="center"/>
    </xf>
    <xf numFmtId="0" fontId="27" fillId="0" borderId="0" xfId="0" applyFont="1" applyAlignment="1">
      <alignment horizontal="justify" vertical="center"/>
    </xf>
    <xf numFmtId="0" fontId="27" fillId="0" borderId="12" xfId="0" applyFont="1" applyBorder="1" applyAlignment="1">
      <alignment horizontal="justify" vertical="center" wrapText="1"/>
    </xf>
    <xf numFmtId="165" fontId="27" fillId="0" borderId="0" xfId="0" applyNumberFormat="1" applyFont="1" applyAlignment="1">
      <alignment horizontal="right" vertical="center"/>
    </xf>
    <xf numFmtId="165" fontId="27" fillId="24" borderId="0" xfId="0" applyNumberFormat="1" applyFont="1" applyFill="1" applyAlignment="1">
      <alignment horizontal="right" vertical="center"/>
    </xf>
    <xf numFmtId="165" fontId="0" fillId="0" borderId="0" xfId="0" applyNumberFormat="1"/>
    <xf numFmtId="0" fontId="22" fillId="0" borderId="0" xfId="0" applyFont="1" applyAlignment="1">
      <alignment horizontal="left" vertical="center" wrapText="1"/>
    </xf>
    <xf numFmtId="0" fontId="30" fillId="24" borderId="0" xfId="0" applyFont="1" applyFill="1"/>
    <xf numFmtId="0" fontId="32" fillId="0" borderId="0" xfId="0" applyFont="1"/>
    <xf numFmtId="0" fontId="22" fillId="0" borderId="12" xfId="0" applyFont="1" applyBorder="1" applyAlignment="1">
      <alignment horizontal="left" vertical="center" wrapText="1"/>
    </xf>
    <xf numFmtId="165" fontId="32" fillId="24" borderId="0" xfId="0" applyNumberFormat="1" applyFont="1" applyFill="1"/>
    <xf numFmtId="0" fontId="33" fillId="0" borderId="0" xfId="0" applyFont="1"/>
    <xf numFmtId="0" fontId="32" fillId="0" borderId="0" xfId="0" applyFont="1" applyAlignment="1">
      <alignment vertical="center"/>
    </xf>
    <xf numFmtId="0" fontId="35" fillId="0" borderId="0" xfId="0" applyFont="1"/>
    <xf numFmtId="0" fontId="37" fillId="0" borderId="0" xfId="0" applyFont="1"/>
    <xf numFmtId="0" fontId="33" fillId="0" borderId="0" xfId="0" applyFont="1" applyAlignment="1">
      <alignment vertical="center"/>
    </xf>
    <xf numFmtId="165" fontId="27" fillId="0" borderId="12" xfId="0" applyNumberFormat="1" applyFont="1" applyFill="1" applyBorder="1" applyAlignment="1">
      <alignment horizontal="right" vertical="center" wrapText="1"/>
    </xf>
    <xf numFmtId="165" fontId="27" fillId="0" borderId="12" xfId="0" applyNumberFormat="1" applyFont="1" applyFill="1" applyBorder="1" applyAlignment="1">
      <alignment vertical="center"/>
    </xf>
    <xf numFmtId="0" fontId="0" fillId="0" borderId="0" xfId="0" applyFill="1"/>
    <xf numFmtId="0" fontId="24" fillId="0" borderId="0" xfId="0" applyFont="1" applyFill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/>
    </xf>
    <xf numFmtId="165" fontId="31" fillId="0" borderId="12" xfId="0" applyNumberFormat="1" applyFont="1" applyFill="1" applyBorder="1" applyAlignment="1">
      <alignment vertical="center"/>
    </xf>
    <xf numFmtId="9" fontId="31" fillId="0" borderId="12" xfId="135" applyNumberFormat="1" applyFont="1" applyFill="1" applyBorder="1" applyAlignment="1">
      <alignment horizontal="right" vertical="center"/>
    </xf>
    <xf numFmtId="9" fontId="27" fillId="0" borderId="12" xfId="135" applyNumberFormat="1" applyFont="1" applyFill="1" applyBorder="1" applyAlignment="1">
      <alignment horizontal="right" vertical="center"/>
    </xf>
    <xf numFmtId="9" fontId="27" fillId="0" borderId="12" xfId="135" applyNumberFormat="1" applyFont="1" applyFill="1" applyBorder="1" applyAlignment="1">
      <alignment horizontal="center" vertical="center"/>
    </xf>
    <xf numFmtId="165" fontId="27" fillId="0" borderId="12" xfId="0" applyNumberFormat="1" applyFont="1" applyFill="1" applyBorder="1" applyAlignment="1">
      <alignment horizontal="center" vertical="center"/>
    </xf>
    <xf numFmtId="165" fontId="27" fillId="0" borderId="12" xfId="0" applyNumberFormat="1" applyFont="1" applyFill="1" applyBorder="1" applyAlignment="1">
      <alignment horizontal="right" vertical="center"/>
    </xf>
    <xf numFmtId="3" fontId="0" fillId="0" borderId="0" xfId="0" applyNumberFormat="1" applyFill="1" applyAlignment="1">
      <alignment vertical="center"/>
    </xf>
    <xf numFmtId="0" fontId="34" fillId="0" borderId="0" xfId="0" applyFont="1" applyFill="1"/>
    <xf numFmtId="3" fontId="36" fillId="0" borderId="0" xfId="0" applyNumberFormat="1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3" fontId="3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0" fontId="22" fillId="0" borderId="0" xfId="0" applyFont="1" applyFill="1" applyAlignment="1">
      <alignment horizontal="center" wrapText="1"/>
    </xf>
    <xf numFmtId="0" fontId="25" fillId="0" borderId="0" xfId="0" applyFont="1" applyFill="1" applyAlignment="1">
      <alignment vertical="center"/>
    </xf>
    <xf numFmtId="165" fontId="31" fillId="0" borderId="0" xfId="0" applyNumberFormat="1" applyFont="1" applyFill="1" applyAlignment="1">
      <alignment vertical="center"/>
    </xf>
    <xf numFmtId="165" fontId="40" fillId="0" borderId="17" xfId="148" applyNumberFormat="1" applyFont="1" applyFill="1" applyBorder="1" applyAlignment="1">
      <alignment vertical="center"/>
    </xf>
    <xf numFmtId="165" fontId="40" fillId="0" borderId="17" xfId="148" applyNumberFormat="1" applyFont="1" applyFill="1" applyBorder="1" applyAlignment="1">
      <alignment vertical="center"/>
    </xf>
    <xf numFmtId="165" fontId="40" fillId="0" borderId="17" xfId="148" applyNumberFormat="1" applyFont="1" applyFill="1" applyBorder="1" applyAlignment="1">
      <alignment vertical="center"/>
    </xf>
    <xf numFmtId="165" fontId="40" fillId="0" borderId="17" xfId="148" applyNumberFormat="1" applyFont="1" applyFill="1" applyBorder="1" applyAlignment="1">
      <alignment horizontal="right" vertical="center" wrapText="1"/>
    </xf>
    <xf numFmtId="165" fontId="40" fillId="0" borderId="17" xfId="148" applyNumberFormat="1" applyFont="1" applyFill="1" applyBorder="1" applyAlignment="1">
      <alignment vertical="center"/>
    </xf>
    <xf numFmtId="165" fontId="40" fillId="0" borderId="17" xfId="148" applyNumberFormat="1" applyFont="1" applyFill="1" applyBorder="1" applyAlignment="1">
      <alignment horizontal="right" vertical="center" wrapText="1"/>
    </xf>
    <xf numFmtId="165" fontId="40" fillId="0" borderId="17" xfId="148" applyNumberFormat="1" applyFont="1" applyFill="1" applyBorder="1" applyAlignment="1">
      <alignment vertical="center"/>
    </xf>
    <xf numFmtId="165" fontId="40" fillId="0" borderId="17" xfId="148" applyNumberFormat="1" applyFont="1" applyFill="1" applyBorder="1" applyAlignment="1">
      <alignment vertical="center"/>
    </xf>
    <xf numFmtId="165" fontId="40" fillId="0" borderId="17" xfId="148" applyNumberFormat="1" applyFont="1" applyFill="1" applyBorder="1" applyAlignment="1">
      <alignment vertical="center"/>
    </xf>
    <xf numFmtId="165" fontId="40" fillId="0" borderId="17" xfId="148" applyNumberFormat="1" applyFont="1" applyFill="1" applyBorder="1" applyAlignment="1">
      <alignment vertical="center"/>
    </xf>
    <xf numFmtId="165" fontId="40" fillId="0" borderId="17" xfId="148" applyNumberFormat="1" applyFont="1" applyFill="1" applyBorder="1" applyAlignment="1">
      <alignment vertical="center"/>
    </xf>
    <xf numFmtId="165" fontId="40" fillId="0" borderId="17" xfId="148" applyNumberFormat="1" applyFont="1" applyFill="1" applyBorder="1" applyAlignment="1">
      <alignment vertical="center"/>
    </xf>
    <xf numFmtId="165" fontId="40" fillId="0" borderId="17" xfId="148" applyNumberFormat="1" applyFont="1" applyFill="1" applyBorder="1" applyAlignment="1">
      <alignment vertical="center"/>
    </xf>
    <xf numFmtId="165" fontId="40" fillId="0" borderId="17" xfId="148" applyNumberFormat="1" applyFont="1" applyFill="1" applyBorder="1" applyAlignment="1">
      <alignment vertical="center"/>
    </xf>
    <xf numFmtId="165" fontId="40" fillId="0" borderId="17" xfId="148" applyNumberFormat="1" applyFont="1" applyFill="1" applyBorder="1" applyAlignment="1">
      <alignment vertical="center"/>
    </xf>
    <xf numFmtId="165" fontId="0" fillId="0" borderId="0" xfId="0" applyNumberFormat="1" applyFill="1"/>
    <xf numFmtId="0" fontId="35" fillId="0" borderId="0" xfId="0" applyFont="1"/>
    <xf numFmtId="0" fontId="23" fillId="0" borderId="0" xfId="0" applyFont="1" applyFill="1" applyAlignment="1">
      <alignment horizontal="right" vertical="top" wrapText="1"/>
    </xf>
    <xf numFmtId="0" fontId="24" fillId="0" borderId="0" xfId="0" applyFont="1" applyAlignment="1">
      <alignment horizontal="center" wrapText="1"/>
    </xf>
    <xf numFmtId="0" fontId="24" fillId="24" borderId="0" xfId="0" applyFont="1" applyFill="1" applyAlignment="1">
      <alignment horizontal="center" wrapText="1"/>
    </xf>
    <xf numFmtId="0" fontId="24" fillId="25" borderId="0" xfId="0" applyFont="1" applyFill="1" applyAlignment="1">
      <alignment horizontal="center" wrapText="1"/>
    </xf>
    <xf numFmtId="0" fontId="24" fillId="0" borderId="0" xfId="0" applyFont="1" applyAlignment="1">
      <alignment horizontal="center" vertical="center" wrapText="1"/>
    </xf>
    <xf numFmtId="0" fontId="24" fillId="24" borderId="0" xfId="0" applyFont="1" applyFill="1" applyAlignment="1">
      <alignment horizontal="center" vertical="center" wrapText="1"/>
    </xf>
    <xf numFmtId="0" fontId="24" fillId="25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right" vertical="center"/>
    </xf>
    <xf numFmtId="0" fontId="25" fillId="0" borderId="12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/>
    </xf>
    <xf numFmtId="3" fontId="27" fillId="0" borderId="12" xfId="0" applyNumberFormat="1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</cellXfs>
  <cellStyles count="290">
    <cellStyle name="20% - Акцент1 2" xfId="1"/>
    <cellStyle name="20% - Акцент1 2 2" xfId="149"/>
    <cellStyle name="20% - Акцент1 3" xfId="2"/>
    <cellStyle name="20% - Акцент1 3 2" xfId="150"/>
    <cellStyle name="20% - Акцент1 4" xfId="3"/>
    <cellStyle name="20% - Акцент1 4 2" xfId="151"/>
    <cellStyle name="20% - Акцент2 2" xfId="4"/>
    <cellStyle name="20% - Акцент2 2 2" xfId="152"/>
    <cellStyle name="20% - Акцент2 3" xfId="5"/>
    <cellStyle name="20% - Акцент2 3 2" xfId="153"/>
    <cellStyle name="20% - Акцент2 4" xfId="6"/>
    <cellStyle name="20% - Акцент2 4 2" xfId="154"/>
    <cellStyle name="20% - Акцент3 2" xfId="7"/>
    <cellStyle name="20% - Акцент3 2 2" xfId="155"/>
    <cellStyle name="20% - Акцент3 3" xfId="8"/>
    <cellStyle name="20% - Акцент3 3 2" xfId="156"/>
    <cellStyle name="20% - Акцент3 4" xfId="9"/>
    <cellStyle name="20% - Акцент3 4 2" xfId="157"/>
    <cellStyle name="20% - Акцент4 2" xfId="10"/>
    <cellStyle name="20% - Акцент4 2 2" xfId="158"/>
    <cellStyle name="20% - Акцент4 3" xfId="11"/>
    <cellStyle name="20% - Акцент4 3 2" xfId="159"/>
    <cellStyle name="20% - Акцент4 4" xfId="12"/>
    <cellStyle name="20% - Акцент4 4 2" xfId="160"/>
    <cellStyle name="20% - Акцент5 2" xfId="13"/>
    <cellStyle name="20% - Акцент5 2 2" xfId="161"/>
    <cellStyle name="20% - Акцент5 3" xfId="14"/>
    <cellStyle name="20% - Акцент5 3 2" xfId="162"/>
    <cellStyle name="20% - Акцент5 4" xfId="15"/>
    <cellStyle name="20% - Акцент5 4 2" xfId="163"/>
    <cellStyle name="20% - Акцент6 2" xfId="16"/>
    <cellStyle name="20% - Акцент6 2 2" xfId="164"/>
    <cellStyle name="20% - Акцент6 3" xfId="17"/>
    <cellStyle name="20% - Акцент6 3 2" xfId="165"/>
    <cellStyle name="20% - Акцент6 4" xfId="18"/>
    <cellStyle name="20% - Акцент6 4 2" xfId="166"/>
    <cellStyle name="40% - Акцент1 2" xfId="19"/>
    <cellStyle name="40% - Акцент1 2 2" xfId="167"/>
    <cellStyle name="40% - Акцент1 3" xfId="20"/>
    <cellStyle name="40% - Акцент1 3 2" xfId="168"/>
    <cellStyle name="40% - Акцент1 4" xfId="21"/>
    <cellStyle name="40% - Акцент1 4 2" xfId="169"/>
    <cellStyle name="40% - Акцент2 2" xfId="22"/>
    <cellStyle name="40% - Акцент2 2 2" xfId="170"/>
    <cellStyle name="40% - Акцент2 3" xfId="23"/>
    <cellStyle name="40% - Акцент2 3 2" xfId="171"/>
    <cellStyle name="40% - Акцент2 4" xfId="24"/>
    <cellStyle name="40% - Акцент2 4 2" xfId="172"/>
    <cellStyle name="40% - Акцент3 2" xfId="25"/>
    <cellStyle name="40% - Акцент3 2 2" xfId="173"/>
    <cellStyle name="40% - Акцент3 3" xfId="26"/>
    <cellStyle name="40% - Акцент3 3 2" xfId="174"/>
    <cellStyle name="40% - Акцент3 4" xfId="27"/>
    <cellStyle name="40% - Акцент3 4 2" xfId="175"/>
    <cellStyle name="40% - Акцент4 2" xfId="28"/>
    <cellStyle name="40% - Акцент4 2 2" xfId="176"/>
    <cellStyle name="40% - Акцент4 3" xfId="29"/>
    <cellStyle name="40% - Акцент4 3 2" xfId="177"/>
    <cellStyle name="40% - Акцент4 4" xfId="30"/>
    <cellStyle name="40% - Акцент4 4 2" xfId="178"/>
    <cellStyle name="40% - Акцент5 2" xfId="31"/>
    <cellStyle name="40% - Акцент5 2 2" xfId="179"/>
    <cellStyle name="40% - Акцент5 3" xfId="32"/>
    <cellStyle name="40% - Акцент5 3 2" xfId="180"/>
    <cellStyle name="40% - Акцент5 4" xfId="33"/>
    <cellStyle name="40% - Акцент5 4 2" xfId="181"/>
    <cellStyle name="40% - Акцент6 2" xfId="34"/>
    <cellStyle name="40% - Акцент6 2 2" xfId="182"/>
    <cellStyle name="40% - Акцент6 3" xfId="35"/>
    <cellStyle name="40% - Акцент6 3 2" xfId="183"/>
    <cellStyle name="40% - Акцент6 4" xfId="36"/>
    <cellStyle name="40% - Акцент6 4 2" xfId="184"/>
    <cellStyle name="60% - Акцент1 2" xfId="37"/>
    <cellStyle name="60% - Акцент1 2 2" xfId="185"/>
    <cellStyle name="60% - Акцент1 3" xfId="38"/>
    <cellStyle name="60% - Акцент1 3 2" xfId="186"/>
    <cellStyle name="60% - Акцент1 4" xfId="39"/>
    <cellStyle name="60% - Акцент1 4 2" xfId="187"/>
    <cellStyle name="60% - Акцент2 2" xfId="40"/>
    <cellStyle name="60% - Акцент2 2 2" xfId="188"/>
    <cellStyle name="60% - Акцент2 3" xfId="41"/>
    <cellStyle name="60% - Акцент2 3 2" xfId="189"/>
    <cellStyle name="60% - Акцент2 4" xfId="42"/>
    <cellStyle name="60% - Акцент2 4 2" xfId="190"/>
    <cellStyle name="60% - Акцент3 2" xfId="43"/>
    <cellStyle name="60% - Акцент3 2 2" xfId="191"/>
    <cellStyle name="60% - Акцент3 3" xfId="44"/>
    <cellStyle name="60% - Акцент3 3 2" xfId="192"/>
    <cellStyle name="60% - Акцент3 4" xfId="45"/>
    <cellStyle name="60% - Акцент3 4 2" xfId="193"/>
    <cellStyle name="60% - Акцент4 2" xfId="46"/>
    <cellStyle name="60% - Акцент4 2 2" xfId="194"/>
    <cellStyle name="60% - Акцент4 3" xfId="47"/>
    <cellStyle name="60% - Акцент4 3 2" xfId="195"/>
    <cellStyle name="60% - Акцент4 4" xfId="48"/>
    <cellStyle name="60% - Акцент4 4 2" xfId="196"/>
    <cellStyle name="60% - Акцент5 2" xfId="49"/>
    <cellStyle name="60% - Акцент5 2 2" xfId="197"/>
    <cellStyle name="60% - Акцент5 3" xfId="50"/>
    <cellStyle name="60% - Акцент5 3 2" xfId="198"/>
    <cellStyle name="60% - Акцент5 4" xfId="51"/>
    <cellStyle name="60% - Акцент5 4 2" xfId="199"/>
    <cellStyle name="60% - Акцент6 2" xfId="52"/>
    <cellStyle name="60% - Акцент6 2 2" xfId="200"/>
    <cellStyle name="60% - Акцент6 3" xfId="53"/>
    <cellStyle name="60% - Акцент6 3 2" xfId="201"/>
    <cellStyle name="60% - Акцент6 4" xfId="54"/>
    <cellStyle name="60% - Акцент6 4 2" xfId="202"/>
    <cellStyle name="Акцент1 2" xfId="55"/>
    <cellStyle name="Акцент1 2 2" xfId="203"/>
    <cellStyle name="Акцент1 3" xfId="56"/>
    <cellStyle name="Акцент1 3 2" xfId="204"/>
    <cellStyle name="Акцент1 4" xfId="57"/>
    <cellStyle name="Акцент1 4 2" xfId="205"/>
    <cellStyle name="Акцент1 5" xfId="58"/>
    <cellStyle name="Акцент1 5 2" xfId="206"/>
    <cellStyle name="Акцент2 2" xfId="59"/>
    <cellStyle name="Акцент2 2 2" xfId="207"/>
    <cellStyle name="Акцент2 3" xfId="60"/>
    <cellStyle name="Акцент2 3 2" xfId="208"/>
    <cellStyle name="Акцент2 4" xfId="61"/>
    <cellStyle name="Акцент2 4 2" xfId="209"/>
    <cellStyle name="Акцент2 5" xfId="62"/>
    <cellStyle name="Акцент2 5 2" xfId="210"/>
    <cellStyle name="Акцент3 2" xfId="63"/>
    <cellStyle name="Акцент3 2 2" xfId="211"/>
    <cellStyle name="Акцент3 3" xfId="64"/>
    <cellStyle name="Акцент3 3 2" xfId="212"/>
    <cellStyle name="Акцент3 4" xfId="65"/>
    <cellStyle name="Акцент3 4 2" xfId="213"/>
    <cellStyle name="Акцент3 5" xfId="66"/>
    <cellStyle name="Акцент3 5 2" xfId="214"/>
    <cellStyle name="Акцент4 2" xfId="67"/>
    <cellStyle name="Акцент4 2 2" xfId="215"/>
    <cellStyle name="Акцент4 3" xfId="68"/>
    <cellStyle name="Акцент4 3 2" xfId="216"/>
    <cellStyle name="Акцент4 4" xfId="69"/>
    <cellStyle name="Акцент4 4 2" xfId="217"/>
    <cellStyle name="Акцент4 5" xfId="70"/>
    <cellStyle name="Акцент4 5 2" xfId="218"/>
    <cellStyle name="Акцент5 2" xfId="71"/>
    <cellStyle name="Акцент5 2 2" xfId="219"/>
    <cellStyle name="Акцент5 3" xfId="72"/>
    <cellStyle name="Акцент5 3 2" xfId="220"/>
    <cellStyle name="Акцент5 4" xfId="73"/>
    <cellStyle name="Акцент5 4 2" xfId="221"/>
    <cellStyle name="Акцент5 5" xfId="74"/>
    <cellStyle name="Акцент5 5 2" xfId="222"/>
    <cellStyle name="Акцент6 2" xfId="75"/>
    <cellStyle name="Акцент6 2 2" xfId="223"/>
    <cellStyle name="Акцент6 3" xfId="76"/>
    <cellStyle name="Акцент6 3 2" xfId="224"/>
    <cellStyle name="Акцент6 4" xfId="77"/>
    <cellStyle name="Акцент6 4 2" xfId="225"/>
    <cellStyle name="Акцент6 5" xfId="78"/>
    <cellStyle name="Акцент6 5 2" xfId="226"/>
    <cellStyle name="Ввод  2" xfId="79"/>
    <cellStyle name="Ввод  2 2" xfId="227"/>
    <cellStyle name="Ввод  3" xfId="80"/>
    <cellStyle name="Ввод  3 2" xfId="228"/>
    <cellStyle name="Ввод  4" xfId="81"/>
    <cellStyle name="Ввод  4 2" xfId="229"/>
    <cellStyle name="Ввод  5" xfId="82"/>
    <cellStyle name="Ввод  5 2" xfId="230"/>
    <cellStyle name="Вывод 2" xfId="83"/>
    <cellStyle name="Вывод 2 2" xfId="231"/>
    <cellStyle name="Вывод 3" xfId="84"/>
    <cellStyle name="Вывод 3 2" xfId="232"/>
    <cellStyle name="Вывод 4" xfId="85"/>
    <cellStyle name="Вывод 4 2" xfId="233"/>
    <cellStyle name="Вывод 5" xfId="86"/>
    <cellStyle name="Вывод 5 2" xfId="234"/>
    <cellStyle name="Вычисление 2" xfId="87"/>
    <cellStyle name="Вычисление 2 2" xfId="235"/>
    <cellStyle name="Вычисление 3" xfId="88"/>
    <cellStyle name="Вычисление 3 2" xfId="236"/>
    <cellStyle name="Вычисление 4" xfId="89"/>
    <cellStyle name="Вычисление 4 2" xfId="237"/>
    <cellStyle name="Вычисление 5" xfId="90"/>
    <cellStyle name="Вычисление 5 2" xfId="238"/>
    <cellStyle name="Заголовок 1 2" xfId="91"/>
    <cellStyle name="Заголовок 1 2 2" xfId="239"/>
    <cellStyle name="Заголовок 1 3" xfId="92"/>
    <cellStyle name="Заголовок 1 3 2" xfId="240"/>
    <cellStyle name="Заголовок 2 2" xfId="93"/>
    <cellStyle name="Заголовок 2 2 2" xfId="241"/>
    <cellStyle name="Заголовок 2 3" xfId="94"/>
    <cellStyle name="Заголовок 2 3 2" xfId="242"/>
    <cellStyle name="Заголовок 2 4" xfId="95"/>
    <cellStyle name="Заголовок 2 4 2" xfId="243"/>
    <cellStyle name="Заголовок 2 5" xfId="96"/>
    <cellStyle name="Заголовок 2 5 2" xfId="244"/>
    <cellStyle name="Заголовок 3 2" xfId="97"/>
    <cellStyle name="Заголовок 3 2 2" xfId="245"/>
    <cellStyle name="Заголовок 3 3" xfId="98"/>
    <cellStyle name="Заголовок 3 3 2" xfId="246"/>
    <cellStyle name="Заголовок 4 2" xfId="99"/>
    <cellStyle name="Заголовок 4 2 2" xfId="247"/>
    <cellStyle name="Заголовок 4 3" xfId="100"/>
    <cellStyle name="Заголовок 4 3 2" xfId="248"/>
    <cellStyle name="Итог 2" xfId="101"/>
    <cellStyle name="Итог 2 2" xfId="249"/>
    <cellStyle name="Итог 3" xfId="102"/>
    <cellStyle name="Итог 3 2" xfId="250"/>
    <cellStyle name="Итог 4" xfId="103"/>
    <cellStyle name="Итог 4 2" xfId="251"/>
    <cellStyle name="Итог 5" xfId="104"/>
    <cellStyle name="Итог 5 2" xfId="252"/>
    <cellStyle name="Контрольная ячейка 2" xfId="105"/>
    <cellStyle name="Контрольная ячейка 2 2" xfId="253"/>
    <cellStyle name="Контрольная ячейка 3" xfId="106"/>
    <cellStyle name="Контрольная ячейка 3 2" xfId="254"/>
    <cellStyle name="Контрольная ячейка 4" xfId="107"/>
    <cellStyle name="Контрольная ячейка 4 2" xfId="255"/>
    <cellStyle name="Контрольная ячейка 5" xfId="108"/>
    <cellStyle name="Контрольная ячейка 5 2" xfId="256"/>
    <cellStyle name="Название 2" xfId="109"/>
    <cellStyle name="Название 2 2" xfId="257"/>
    <cellStyle name="Название 3" xfId="110"/>
    <cellStyle name="Название 3 2" xfId="258"/>
    <cellStyle name="Нейтральный 2" xfId="111"/>
    <cellStyle name="Нейтральный 2 2" xfId="259"/>
    <cellStyle name="Нейтральный 3" xfId="112"/>
    <cellStyle name="Нейтральный 3 2" xfId="260"/>
    <cellStyle name="Нейтральный 4" xfId="113"/>
    <cellStyle name="Нейтральный 4 2" xfId="261"/>
    <cellStyle name="Нейтральный 5" xfId="114"/>
    <cellStyle name="Нейтральный 5 2" xfId="262"/>
    <cellStyle name="Обычный" xfId="0" builtinId="0"/>
    <cellStyle name="Обычный 2" xfId="115"/>
    <cellStyle name="Обычный 2 2" xfId="116"/>
    <cellStyle name="Обычный 2 3" xfId="117"/>
    <cellStyle name="Обычный 2 4" xfId="118"/>
    <cellStyle name="Обычный 2 5" xfId="263"/>
    <cellStyle name="Обычный 3" xfId="119"/>
    <cellStyle name="Обычный 3 2" xfId="120"/>
    <cellStyle name="Обычный 3 3" xfId="264"/>
    <cellStyle name="Обычный 4" xfId="121"/>
    <cellStyle name="Обычный 5" xfId="122"/>
    <cellStyle name="Обычный 6" xfId="148"/>
    <cellStyle name="Плохой 2" xfId="123"/>
    <cellStyle name="Плохой 2 2" xfId="265"/>
    <cellStyle name="Плохой 3" xfId="124"/>
    <cellStyle name="Плохой 3 2" xfId="266"/>
    <cellStyle name="Плохой 4" xfId="125"/>
    <cellStyle name="Плохой 4 2" xfId="267"/>
    <cellStyle name="Плохой 5" xfId="126"/>
    <cellStyle name="Плохой 5 2" xfId="268"/>
    <cellStyle name="Пояснение 2" xfId="127"/>
    <cellStyle name="Пояснение 2 2" xfId="269"/>
    <cellStyle name="Пояснение 3" xfId="128"/>
    <cellStyle name="Пояснение 3 2" xfId="270"/>
    <cellStyle name="Пояснение 4" xfId="129"/>
    <cellStyle name="Пояснение 4 2" xfId="271"/>
    <cellStyle name="Пояснение 5" xfId="130"/>
    <cellStyle name="Пояснение 5 2" xfId="272"/>
    <cellStyle name="Примечание 2" xfId="131"/>
    <cellStyle name="Примечание 2 2" xfId="273"/>
    <cellStyle name="Примечание 3" xfId="132"/>
    <cellStyle name="Примечание 3 2" xfId="274"/>
    <cellStyle name="Примечание 4" xfId="133"/>
    <cellStyle name="Примечание 4 2" xfId="275"/>
    <cellStyle name="Примечание 5" xfId="134"/>
    <cellStyle name="Примечание 5 2" xfId="276"/>
    <cellStyle name="Процентный 2" xfId="277"/>
    <cellStyle name="Связанная ячейка" xfId="135" builtinId="24"/>
    <cellStyle name="Связанная ячейка 2" xfId="136"/>
    <cellStyle name="Связанная ячейка 2 2" xfId="278"/>
    <cellStyle name="Связанная ячейка 3" xfId="137"/>
    <cellStyle name="Связанная ячейка 3 2" xfId="279"/>
    <cellStyle name="Связанная ячейка 4" xfId="138"/>
    <cellStyle name="Связанная ячейка 4 2" xfId="280"/>
    <cellStyle name="Связанная ячейка 5" xfId="139"/>
    <cellStyle name="Связанная ячейка 5 2" xfId="281"/>
    <cellStyle name="Текст предупреждения 2" xfId="140"/>
    <cellStyle name="Текст предупреждения 2 2" xfId="282"/>
    <cellStyle name="Текст предупреждения 3" xfId="141"/>
    <cellStyle name="Текст предупреждения 3 2" xfId="283"/>
    <cellStyle name="Текст предупреждения 4" xfId="142"/>
    <cellStyle name="Текст предупреждения 4 2" xfId="284"/>
    <cellStyle name="Текст предупреждения 5" xfId="143"/>
    <cellStyle name="Текст предупреждения 5 2" xfId="285"/>
    <cellStyle name="Хороший 2" xfId="144"/>
    <cellStyle name="Хороший 2 2" xfId="286"/>
    <cellStyle name="Хороший 3" xfId="145"/>
    <cellStyle name="Хороший 3 2" xfId="287"/>
    <cellStyle name="Хороший 4" xfId="146"/>
    <cellStyle name="Хороший 4 2" xfId="288"/>
    <cellStyle name="Хороший 5" xfId="147"/>
    <cellStyle name="Хороший 5 2" xfId="2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340"/>
  <sheetViews>
    <sheetView tabSelected="1" zoomScaleNormal="100" workbookViewId="0">
      <selection activeCell="G12" sqref="G12"/>
    </sheetView>
  </sheetViews>
  <sheetFormatPr defaultRowHeight="13.15" customHeight="1" x14ac:dyDescent="0.2"/>
  <cols>
    <col min="1" max="1" width="13.7109375" style="1" customWidth="1"/>
    <col min="2" max="2" width="46.140625" style="2" customWidth="1"/>
    <col min="3" max="3" width="14.28515625" style="60" customWidth="1"/>
    <col min="4" max="4" width="14" style="60" customWidth="1"/>
    <col min="5" max="5" width="14" style="55" customWidth="1"/>
    <col min="6" max="6" width="11.7109375" style="55" customWidth="1"/>
    <col min="7" max="7" width="10.42578125" style="46" customWidth="1"/>
    <col min="8" max="8" width="12" style="1" customWidth="1"/>
    <col min="9" max="9" width="14.28515625" style="1" customWidth="1"/>
    <col min="10" max="10" width="15.28515625" style="1" customWidth="1"/>
    <col min="11" max="11" width="11.5703125" style="1" hidden="1" customWidth="1"/>
    <col min="12" max="12" width="9.140625" style="1" hidden="1" customWidth="1"/>
    <col min="13" max="13" width="14.5703125" style="3" customWidth="1"/>
    <col min="14" max="14" width="9.140625" style="1" customWidth="1"/>
    <col min="15" max="15" width="11.5703125" style="1" bestFit="1" customWidth="1"/>
    <col min="16" max="257" width="9.140625" style="1" customWidth="1"/>
  </cols>
  <sheetData>
    <row r="1" spans="1:13" ht="16.5" x14ac:dyDescent="0.25">
      <c r="A1" s="4"/>
      <c r="B1" s="4"/>
      <c r="C1" s="61"/>
      <c r="D1" s="81"/>
      <c r="E1" s="81"/>
      <c r="F1" s="81"/>
      <c r="G1" s="81"/>
    </row>
    <row r="2" spans="1:13" ht="18.75" customHeight="1" x14ac:dyDescent="0.25">
      <c r="A2" s="82" t="s">
        <v>0</v>
      </c>
      <c r="B2" s="82"/>
      <c r="C2" s="83"/>
      <c r="D2" s="84"/>
      <c r="E2" s="84"/>
      <c r="F2" s="82"/>
      <c r="G2" s="82"/>
    </row>
    <row r="3" spans="1:13" ht="22.15" customHeight="1" x14ac:dyDescent="0.2">
      <c r="A3" s="85" t="s">
        <v>87</v>
      </c>
      <c r="B3" s="85"/>
      <c r="C3" s="86"/>
      <c r="D3" s="87"/>
      <c r="E3" s="87"/>
      <c r="F3" s="85"/>
      <c r="G3" s="85"/>
    </row>
    <row r="4" spans="1:13" ht="15.75" customHeight="1" x14ac:dyDescent="0.2">
      <c r="A4" s="5"/>
      <c r="B4" s="5"/>
      <c r="C4" s="47"/>
      <c r="D4" s="46"/>
      <c r="E4" s="46"/>
      <c r="F4" s="47"/>
      <c r="G4" s="47"/>
    </row>
    <row r="5" spans="1:13" ht="15.75" x14ac:dyDescent="0.2">
      <c r="A5" s="6"/>
      <c r="B5" s="7"/>
      <c r="C5" s="62"/>
      <c r="D5" s="46"/>
      <c r="E5" s="88" t="s">
        <v>1</v>
      </c>
      <c r="F5" s="88"/>
      <c r="G5" s="88"/>
    </row>
    <row r="6" spans="1:13" ht="12.75" customHeight="1" x14ac:dyDescent="0.2">
      <c r="A6" s="89" t="s">
        <v>2</v>
      </c>
      <c r="B6" s="90" t="s">
        <v>3</v>
      </c>
      <c r="C6" s="91" t="s">
        <v>88</v>
      </c>
      <c r="D6" s="92" t="s">
        <v>86</v>
      </c>
      <c r="E6" s="91" t="s">
        <v>89</v>
      </c>
      <c r="F6" s="92" t="s">
        <v>4</v>
      </c>
      <c r="G6" s="93" t="s">
        <v>90</v>
      </c>
      <c r="H6" s="8"/>
    </row>
    <row r="7" spans="1:13" ht="12.75" customHeight="1" x14ac:dyDescent="0.2">
      <c r="A7" s="89"/>
      <c r="B7" s="90"/>
      <c r="C7" s="91"/>
      <c r="D7" s="92"/>
      <c r="E7" s="91"/>
      <c r="F7" s="92"/>
      <c r="G7" s="94"/>
      <c r="H7" s="8"/>
    </row>
    <row r="8" spans="1:13" ht="55.15" customHeight="1" x14ac:dyDescent="0.2">
      <c r="A8" s="89"/>
      <c r="B8" s="90"/>
      <c r="C8" s="91"/>
      <c r="D8" s="92"/>
      <c r="E8" s="91"/>
      <c r="F8" s="92"/>
      <c r="G8" s="95"/>
      <c r="H8" s="9"/>
    </row>
    <row r="9" spans="1:13" ht="15" customHeight="1" x14ac:dyDescent="0.2">
      <c r="A9" s="10">
        <v>1</v>
      </c>
      <c r="B9" s="10">
        <v>2</v>
      </c>
      <c r="C9" s="48">
        <v>3</v>
      </c>
      <c r="D9" s="48">
        <v>4</v>
      </c>
      <c r="E9" s="48">
        <v>5</v>
      </c>
      <c r="F9" s="48">
        <v>6</v>
      </c>
      <c r="G9" s="48">
        <v>7</v>
      </c>
      <c r="H9" s="11"/>
    </row>
    <row r="10" spans="1:13" s="12" customFormat="1" ht="19.899999999999999" customHeight="1" x14ac:dyDescent="0.25">
      <c r="A10" s="13">
        <v>100</v>
      </c>
      <c r="B10" s="14" t="s">
        <v>5</v>
      </c>
      <c r="C10" s="63">
        <f>SUM(C11:C19)</f>
        <v>3788428.8</v>
      </c>
      <c r="D10" s="49">
        <f>SUM(D11:D19)</f>
        <v>15389072.300000001</v>
      </c>
      <c r="E10" s="49">
        <f>SUM(E11:E19)</f>
        <v>4434611.9000000004</v>
      </c>
      <c r="F10" s="49">
        <f>IF(E10&lt;0,"",IF(D10=0,"",E10)/D10*100)</f>
        <v>28.816629186932865</v>
      </c>
      <c r="G10" s="50">
        <f>E10/C10</f>
        <v>1.1705675714428105</v>
      </c>
      <c r="I10" s="16"/>
      <c r="J10" s="17"/>
      <c r="K10" s="18"/>
      <c r="L10" s="18"/>
      <c r="M10" s="15"/>
    </row>
    <row r="11" spans="1:13" s="12" customFormat="1" ht="45" customHeight="1" x14ac:dyDescent="0.25">
      <c r="A11" s="19">
        <v>102</v>
      </c>
      <c r="B11" s="20" t="s">
        <v>6</v>
      </c>
      <c r="C11" s="64">
        <v>69988</v>
      </c>
      <c r="D11" s="45">
        <v>190286.1</v>
      </c>
      <c r="E11" s="45">
        <v>82414.399999999994</v>
      </c>
      <c r="F11" s="45">
        <f t="shared" ref="F11:F73" si="0">IF(E11&lt;0,"",IF(D11=0,"",E11)/D11*100)</f>
        <v>43.310783078743</v>
      </c>
      <c r="G11" s="51">
        <f t="shared" ref="G11:G73" si="1">E11/C11</f>
        <v>1.1775504372178087</v>
      </c>
      <c r="I11" s="21"/>
      <c r="J11" s="22"/>
      <c r="K11" s="23"/>
      <c r="L11" s="23"/>
      <c r="M11" s="24"/>
    </row>
    <row r="12" spans="1:13" s="12" customFormat="1" ht="59.45" customHeight="1" x14ac:dyDescent="0.25">
      <c r="A12" s="19">
        <v>103</v>
      </c>
      <c r="B12" s="20" t="s">
        <v>7</v>
      </c>
      <c r="C12" s="64">
        <v>193182.3</v>
      </c>
      <c r="D12" s="45">
        <v>501811.9</v>
      </c>
      <c r="E12" s="45">
        <v>213457.9</v>
      </c>
      <c r="F12" s="45">
        <f t="shared" si="0"/>
        <v>42.537432850835138</v>
      </c>
      <c r="G12" s="51">
        <f t="shared" si="1"/>
        <v>1.1049557852867473</v>
      </c>
      <c r="I12" s="21"/>
      <c r="J12" s="22"/>
      <c r="K12" s="23"/>
      <c r="L12" s="23"/>
      <c r="M12" s="24"/>
    </row>
    <row r="13" spans="1:13" s="12" customFormat="1" ht="60" customHeight="1" x14ac:dyDescent="0.25">
      <c r="A13" s="19">
        <v>104</v>
      </c>
      <c r="B13" s="20" t="s">
        <v>8</v>
      </c>
      <c r="C13" s="64">
        <v>1430387</v>
      </c>
      <c r="D13" s="45">
        <v>3881037.9</v>
      </c>
      <c r="E13" s="45">
        <v>1604289.5</v>
      </c>
      <c r="F13" s="45">
        <f t="shared" si="0"/>
        <v>41.336609982602852</v>
      </c>
      <c r="G13" s="51">
        <f t="shared" si="1"/>
        <v>1.1215772374888753</v>
      </c>
      <c r="I13" s="21"/>
      <c r="J13" s="22"/>
      <c r="K13" s="23"/>
      <c r="L13" s="23"/>
      <c r="M13" s="24"/>
    </row>
    <row r="14" spans="1:13" s="12" customFormat="1" ht="18" customHeight="1" x14ac:dyDescent="0.25">
      <c r="A14" s="19">
        <v>105</v>
      </c>
      <c r="B14" s="20" t="s">
        <v>9</v>
      </c>
      <c r="C14" s="64">
        <v>171635.3</v>
      </c>
      <c r="D14" s="45">
        <v>427704.2</v>
      </c>
      <c r="E14" s="45">
        <v>178717.3</v>
      </c>
      <c r="F14" s="45">
        <f t="shared" si="0"/>
        <v>41.785257194107508</v>
      </c>
      <c r="G14" s="51">
        <f t="shared" si="1"/>
        <v>1.041261908243817</v>
      </c>
      <c r="I14" s="21"/>
      <c r="J14" s="22"/>
      <c r="K14" s="23"/>
      <c r="L14" s="23"/>
      <c r="M14" s="24"/>
    </row>
    <row r="15" spans="1:13" s="12" customFormat="1" ht="56.25" customHeight="1" x14ac:dyDescent="0.25">
      <c r="A15" s="19">
        <v>106</v>
      </c>
      <c r="B15" s="20" t="s">
        <v>10</v>
      </c>
      <c r="C15" s="64">
        <v>299222.59999999998</v>
      </c>
      <c r="D15" s="45">
        <v>903383.2</v>
      </c>
      <c r="E15" s="45">
        <v>347055.8</v>
      </c>
      <c r="F15" s="45">
        <f t="shared" si="0"/>
        <v>38.417340504007605</v>
      </c>
      <c r="G15" s="51">
        <f t="shared" si="1"/>
        <v>1.1598582460014719</v>
      </c>
      <c r="I15" s="21"/>
      <c r="J15" s="22"/>
      <c r="K15" s="23"/>
      <c r="L15" s="23"/>
      <c r="M15" s="24"/>
    </row>
    <row r="16" spans="1:13" s="12" customFormat="1" ht="24.6" customHeight="1" x14ac:dyDescent="0.25">
      <c r="A16" s="19">
        <v>107</v>
      </c>
      <c r="B16" s="20" t="s">
        <v>11</v>
      </c>
      <c r="C16" s="64">
        <v>91702.6</v>
      </c>
      <c r="D16" s="45">
        <v>186710.2</v>
      </c>
      <c r="E16" s="45">
        <v>112425</v>
      </c>
      <c r="F16" s="45">
        <f t="shared" si="0"/>
        <v>60.213635891343905</v>
      </c>
      <c r="G16" s="51">
        <f t="shared" si="1"/>
        <v>1.2259739636607903</v>
      </c>
      <c r="I16" s="21"/>
      <c r="J16" s="22"/>
      <c r="K16" s="23"/>
      <c r="L16" s="23"/>
      <c r="M16" s="24"/>
    </row>
    <row r="17" spans="1:13" s="12" customFormat="1" ht="30" x14ac:dyDescent="0.25">
      <c r="A17" s="19">
        <v>108</v>
      </c>
      <c r="B17" s="20" t="s">
        <v>12</v>
      </c>
      <c r="C17" s="64">
        <v>7116.8</v>
      </c>
      <c r="D17" s="45">
        <v>7191.6</v>
      </c>
      <c r="E17" s="45">
        <v>808.7</v>
      </c>
      <c r="F17" s="45">
        <f t="shared" si="0"/>
        <v>11.245063685410758</v>
      </c>
      <c r="G17" s="51">
        <f t="shared" si="1"/>
        <v>0.11363253147482015</v>
      </c>
      <c r="I17" s="21"/>
      <c r="J17" s="22"/>
      <c r="K17" s="23"/>
      <c r="L17" s="23"/>
      <c r="M17" s="24"/>
    </row>
    <row r="18" spans="1:13" s="12" customFormat="1" ht="16.899999999999999" customHeight="1" x14ac:dyDescent="0.25">
      <c r="A18" s="19">
        <v>111</v>
      </c>
      <c r="B18" s="20" t="s">
        <v>13</v>
      </c>
      <c r="C18" s="64"/>
      <c r="D18" s="45">
        <v>265674.5</v>
      </c>
      <c r="E18" s="45">
        <v>0</v>
      </c>
      <c r="F18" s="45">
        <f t="shared" si="0"/>
        <v>0</v>
      </c>
      <c r="G18" s="51" t="s">
        <v>14</v>
      </c>
      <c r="I18" s="21"/>
      <c r="J18" s="22"/>
      <c r="K18" s="23"/>
      <c r="L18" s="23"/>
      <c r="M18" s="24"/>
    </row>
    <row r="19" spans="1:13" s="12" customFormat="1" ht="18" customHeight="1" x14ac:dyDescent="0.25">
      <c r="A19" s="19">
        <v>113</v>
      </c>
      <c r="B19" s="20" t="s">
        <v>15</v>
      </c>
      <c r="C19" s="64">
        <v>1525194.2</v>
      </c>
      <c r="D19" s="45">
        <v>9025272.6999999993</v>
      </c>
      <c r="E19" s="45">
        <v>1895443.3</v>
      </c>
      <c r="F19" s="45">
        <f t="shared" si="0"/>
        <v>21.001507245315704</v>
      </c>
      <c r="G19" s="51">
        <f t="shared" si="1"/>
        <v>1.2427553815769823</v>
      </c>
      <c r="I19" s="21"/>
      <c r="J19" s="22"/>
      <c r="K19" s="23"/>
      <c r="L19" s="23"/>
      <c r="M19" s="24"/>
    </row>
    <row r="20" spans="1:13" s="12" customFormat="1" ht="19.899999999999999" customHeight="1" x14ac:dyDescent="0.25">
      <c r="A20" s="13">
        <v>200</v>
      </c>
      <c r="B20" s="14" t="s">
        <v>16</v>
      </c>
      <c r="C20" s="63">
        <f>SUM(C21:C22)</f>
        <v>22313.599999999999</v>
      </c>
      <c r="D20" s="49">
        <f>SUM(D21:D22)</f>
        <v>52988.7</v>
      </c>
      <c r="E20" s="49">
        <f>SUM(E21:E22)</f>
        <v>19781.900000000001</v>
      </c>
      <c r="F20" s="49">
        <f t="shared" si="0"/>
        <v>37.332299150573618</v>
      </c>
      <c r="G20" s="50">
        <f t="shared" si="1"/>
        <v>0.88654004732539804</v>
      </c>
      <c r="I20" s="16"/>
      <c r="J20" s="17"/>
      <c r="K20" s="18"/>
      <c r="L20" s="18"/>
      <c r="M20" s="15"/>
    </row>
    <row r="21" spans="1:13" s="12" customFormat="1" ht="16.899999999999999" customHeight="1" x14ac:dyDescent="0.25">
      <c r="A21" s="19">
        <v>203</v>
      </c>
      <c r="B21" s="20" t="s">
        <v>17</v>
      </c>
      <c r="C21" s="65">
        <v>22202.5</v>
      </c>
      <c r="D21" s="44">
        <v>51149.7</v>
      </c>
      <c r="E21" s="45">
        <v>19308.900000000001</v>
      </c>
      <c r="F21" s="45">
        <f t="shared" si="0"/>
        <v>37.749781523645304</v>
      </c>
      <c r="G21" s="51">
        <f t="shared" si="1"/>
        <v>0.86967233419659951</v>
      </c>
      <c r="I21" s="21"/>
      <c r="J21" s="22"/>
      <c r="K21" s="23"/>
      <c r="L21" s="25"/>
      <c r="M21" s="24"/>
    </row>
    <row r="22" spans="1:13" s="12" customFormat="1" ht="18.600000000000001" customHeight="1" x14ac:dyDescent="0.25">
      <c r="A22" s="19">
        <v>204</v>
      </c>
      <c r="B22" s="20" t="s">
        <v>18</v>
      </c>
      <c r="C22" s="65">
        <v>111.1</v>
      </c>
      <c r="D22" s="44">
        <v>1839</v>
      </c>
      <c r="E22" s="45">
        <v>473</v>
      </c>
      <c r="F22" s="45">
        <f t="shared" si="0"/>
        <v>25.720500271886891</v>
      </c>
      <c r="G22" s="51">
        <f t="shared" si="1"/>
        <v>4.2574257425742577</v>
      </c>
      <c r="I22" s="21"/>
      <c r="J22" s="22"/>
      <c r="K22" s="23"/>
      <c r="L22" s="25"/>
      <c r="M22" s="24"/>
    </row>
    <row r="23" spans="1:13" s="12" customFormat="1" ht="35.450000000000003" customHeight="1" x14ac:dyDescent="0.25">
      <c r="A23" s="13">
        <v>300</v>
      </c>
      <c r="B23" s="14" t="s">
        <v>19</v>
      </c>
      <c r="C23" s="49">
        <f>SUM(C24:C28)</f>
        <v>514816</v>
      </c>
      <c r="D23" s="49">
        <f>SUM(D24:D28)</f>
        <v>1674901.8</v>
      </c>
      <c r="E23" s="49">
        <f>SUM(E24:E28)</f>
        <v>557631.19999999995</v>
      </c>
      <c r="F23" s="49">
        <f t="shared" si="0"/>
        <v>33.293366811116918</v>
      </c>
      <c r="G23" s="50">
        <f t="shared" si="1"/>
        <v>1.0831660243659871</v>
      </c>
      <c r="I23" s="16"/>
      <c r="J23" s="17"/>
      <c r="K23" s="18"/>
      <c r="L23" s="18"/>
      <c r="M23" s="15"/>
    </row>
    <row r="24" spans="1:13" s="12" customFormat="1" ht="18.600000000000001" customHeight="1" x14ac:dyDescent="0.25">
      <c r="A24" s="19">
        <v>304</v>
      </c>
      <c r="B24" s="20" t="s">
        <v>20</v>
      </c>
      <c r="C24" s="67">
        <v>49296</v>
      </c>
      <c r="D24" s="44">
        <v>136720.29999999999</v>
      </c>
      <c r="E24" s="44">
        <v>57881.8</v>
      </c>
      <c r="F24" s="45">
        <f t="shared" si="0"/>
        <v>42.335922317314989</v>
      </c>
      <c r="G24" s="51">
        <f t="shared" si="1"/>
        <v>1.1741682895163907</v>
      </c>
      <c r="I24" s="21"/>
      <c r="J24" s="22"/>
      <c r="K24" s="25"/>
      <c r="L24" s="25"/>
      <c r="M24" s="26"/>
    </row>
    <row r="25" spans="1:13" s="12" customFormat="1" ht="44.45" customHeight="1" x14ac:dyDescent="0.25">
      <c r="A25" s="19">
        <v>309</v>
      </c>
      <c r="B25" s="20" t="s">
        <v>21</v>
      </c>
      <c r="C25" s="66">
        <v>5850.7</v>
      </c>
      <c r="D25" s="44">
        <v>219584.5</v>
      </c>
      <c r="E25" s="45">
        <v>4818.2</v>
      </c>
      <c r="F25" s="45">
        <f t="shared" si="0"/>
        <v>2.1942350211422026</v>
      </c>
      <c r="G25" s="51">
        <f t="shared" si="1"/>
        <v>0.82352539012425863</v>
      </c>
      <c r="I25" s="21"/>
      <c r="J25" s="22"/>
      <c r="K25" s="23"/>
      <c r="L25" s="25"/>
      <c r="M25" s="24"/>
    </row>
    <row r="26" spans="1:13" s="12" customFormat="1" ht="18.600000000000001" customHeight="1" x14ac:dyDescent="0.25">
      <c r="A26" s="19">
        <v>310</v>
      </c>
      <c r="B26" s="20" t="s">
        <v>22</v>
      </c>
      <c r="C26" s="66">
        <v>428122.8</v>
      </c>
      <c r="D26" s="44">
        <v>1101193.3999999999</v>
      </c>
      <c r="E26" s="45">
        <v>454014.6</v>
      </c>
      <c r="F26" s="45">
        <f t="shared" si="0"/>
        <v>41.229324476517931</v>
      </c>
      <c r="G26" s="51">
        <f t="shared" si="1"/>
        <v>1.0604775078552229</v>
      </c>
      <c r="I26" s="21"/>
      <c r="J26" s="22"/>
      <c r="K26" s="23"/>
      <c r="L26" s="25"/>
      <c r="M26" s="24"/>
    </row>
    <row r="27" spans="1:13" s="12" customFormat="1" ht="18.600000000000001" customHeight="1" x14ac:dyDescent="0.25">
      <c r="A27" s="19">
        <v>311</v>
      </c>
      <c r="B27" s="20" t="s">
        <v>23</v>
      </c>
      <c r="C27" s="66">
        <v>32.299999999999997</v>
      </c>
      <c r="D27" s="44">
        <v>550</v>
      </c>
      <c r="E27" s="45">
        <v>100</v>
      </c>
      <c r="F27" s="45">
        <f t="shared" si="0"/>
        <v>18.181818181818183</v>
      </c>
      <c r="G27" s="51">
        <f t="shared" si="1"/>
        <v>3.0959752321981426</v>
      </c>
      <c r="I27" s="21"/>
      <c r="J27" s="22"/>
      <c r="K27" s="23"/>
      <c r="L27" s="25"/>
      <c r="M27" s="24"/>
    </row>
    <row r="28" spans="1:13" s="12" customFormat="1" ht="37.5" customHeight="1" x14ac:dyDescent="0.25">
      <c r="A28" s="19">
        <v>314</v>
      </c>
      <c r="B28" s="20" t="s">
        <v>24</v>
      </c>
      <c r="C28" s="66">
        <v>31514.2</v>
      </c>
      <c r="D28" s="44">
        <v>216853.6</v>
      </c>
      <c r="E28" s="45">
        <v>40816.6</v>
      </c>
      <c r="F28" s="45">
        <f t="shared" si="0"/>
        <v>18.822191561495867</v>
      </c>
      <c r="G28" s="51">
        <f t="shared" si="1"/>
        <v>1.2951812198945236</v>
      </c>
      <c r="I28" s="21"/>
      <c r="J28" s="22"/>
      <c r="K28" s="23"/>
      <c r="L28" s="25"/>
      <c r="M28" s="24"/>
    </row>
    <row r="29" spans="1:13" s="12" customFormat="1" ht="18.600000000000001" customHeight="1" x14ac:dyDescent="0.25">
      <c r="A29" s="13">
        <v>400</v>
      </c>
      <c r="B29" s="27" t="s">
        <v>25</v>
      </c>
      <c r="C29" s="49">
        <f>SUM(C30:C38)</f>
        <v>10127181.800000001</v>
      </c>
      <c r="D29" s="49">
        <f>SUM(D30:D38)</f>
        <v>26234023.600000001</v>
      </c>
      <c r="E29" s="49">
        <f>SUM(E30:E38)</f>
        <v>7306782.8999999994</v>
      </c>
      <c r="F29" s="49">
        <f t="shared" si="0"/>
        <v>27.852315037179427</v>
      </c>
      <c r="G29" s="50">
        <f t="shared" si="1"/>
        <v>0.72150209646675834</v>
      </c>
      <c r="I29" s="16"/>
      <c r="J29" s="28"/>
      <c r="K29" s="18"/>
      <c r="L29" s="18"/>
      <c r="M29" s="15"/>
    </row>
    <row r="30" spans="1:13" s="12" customFormat="1" ht="15" x14ac:dyDescent="0.25">
      <c r="A30" s="19">
        <v>401</v>
      </c>
      <c r="B30" s="20" t="s">
        <v>26</v>
      </c>
      <c r="C30" s="69">
        <v>253792.7</v>
      </c>
      <c r="D30" s="44">
        <v>1249212</v>
      </c>
      <c r="E30" s="44">
        <v>366991.2</v>
      </c>
      <c r="F30" s="45">
        <f t="shared" si="0"/>
        <v>29.377815775064605</v>
      </c>
      <c r="G30" s="51">
        <f t="shared" si="1"/>
        <v>1.4460274074076993</v>
      </c>
      <c r="I30" s="21"/>
      <c r="J30" s="22"/>
      <c r="K30" s="25"/>
      <c r="L30" s="25"/>
      <c r="M30" s="26"/>
    </row>
    <row r="31" spans="1:13" s="12" customFormat="1" ht="15" x14ac:dyDescent="0.25">
      <c r="A31" s="19">
        <v>402</v>
      </c>
      <c r="B31" s="20" t="s">
        <v>27</v>
      </c>
      <c r="C31" s="69">
        <v>85019.8</v>
      </c>
      <c r="D31" s="44">
        <v>56159.9</v>
      </c>
      <c r="E31" s="44">
        <v>0</v>
      </c>
      <c r="F31" s="45">
        <f t="shared" si="0"/>
        <v>0</v>
      </c>
      <c r="G31" s="51">
        <v>0</v>
      </c>
      <c r="I31" s="21"/>
      <c r="J31" s="22"/>
      <c r="K31" s="23"/>
      <c r="L31" s="25"/>
      <c r="M31" s="24"/>
    </row>
    <row r="32" spans="1:13" s="12" customFormat="1" ht="15" x14ac:dyDescent="0.25">
      <c r="A32" s="19">
        <v>405</v>
      </c>
      <c r="B32" s="20" t="s">
        <v>28</v>
      </c>
      <c r="C32" s="68">
        <v>1069111.2</v>
      </c>
      <c r="D32" s="44">
        <v>2411471</v>
      </c>
      <c r="E32" s="45">
        <v>938480.1</v>
      </c>
      <c r="F32" s="45">
        <f t="shared" si="0"/>
        <v>38.917328883490612</v>
      </c>
      <c r="G32" s="51">
        <f t="shared" si="1"/>
        <v>0.87781336497082807</v>
      </c>
      <c r="I32" s="21"/>
      <c r="J32" s="22"/>
      <c r="K32" s="23"/>
      <c r="L32" s="25"/>
      <c r="M32" s="24"/>
    </row>
    <row r="33" spans="1:13" s="12" customFormat="1" ht="15" x14ac:dyDescent="0.25">
      <c r="A33" s="19">
        <v>406</v>
      </c>
      <c r="B33" s="20" t="s">
        <v>29</v>
      </c>
      <c r="C33" s="68">
        <v>30625.7</v>
      </c>
      <c r="D33" s="44">
        <v>118316.9</v>
      </c>
      <c r="E33" s="45">
        <v>23891.3</v>
      </c>
      <c r="F33" s="45">
        <f t="shared" si="0"/>
        <v>20.192635202578838</v>
      </c>
      <c r="G33" s="51">
        <f t="shared" si="1"/>
        <v>0.78010625063263861</v>
      </c>
      <c r="I33" s="21"/>
      <c r="J33" s="22"/>
      <c r="K33" s="23"/>
      <c r="L33" s="25"/>
      <c r="M33" s="24"/>
    </row>
    <row r="34" spans="1:13" s="12" customFormat="1" ht="15" x14ac:dyDescent="0.25">
      <c r="A34" s="19">
        <v>407</v>
      </c>
      <c r="B34" s="20" t="s">
        <v>30</v>
      </c>
      <c r="C34" s="68">
        <v>554835</v>
      </c>
      <c r="D34" s="44">
        <v>1346173.4</v>
      </c>
      <c r="E34" s="45">
        <v>690113.9</v>
      </c>
      <c r="F34" s="45">
        <f t="shared" si="0"/>
        <v>51.264859341300316</v>
      </c>
      <c r="G34" s="51">
        <f t="shared" si="1"/>
        <v>1.2438182522731984</v>
      </c>
      <c r="I34" s="21"/>
      <c r="J34" s="22"/>
      <c r="K34" s="23"/>
      <c r="L34" s="25"/>
      <c r="M34" s="24"/>
    </row>
    <row r="35" spans="1:13" s="12" customFormat="1" ht="15" x14ac:dyDescent="0.25">
      <c r="A35" s="19">
        <v>408</v>
      </c>
      <c r="B35" s="20" t="s">
        <v>31</v>
      </c>
      <c r="C35" s="68">
        <v>449087.4</v>
      </c>
      <c r="D35" s="44">
        <v>1332489.2</v>
      </c>
      <c r="E35" s="45">
        <v>568070.5</v>
      </c>
      <c r="F35" s="45">
        <f t="shared" si="0"/>
        <v>42.632277995198763</v>
      </c>
      <c r="G35" s="51">
        <f t="shared" si="1"/>
        <v>1.2649441957178045</v>
      </c>
      <c r="I35" s="21"/>
      <c r="J35" s="22"/>
      <c r="K35" s="23"/>
      <c r="L35" s="25"/>
      <c r="M35" s="24"/>
    </row>
    <row r="36" spans="1:13" s="12" customFormat="1" ht="19.899999999999999" customHeight="1" x14ac:dyDescent="0.25">
      <c r="A36" s="19">
        <v>409</v>
      </c>
      <c r="B36" s="20" t="s">
        <v>32</v>
      </c>
      <c r="C36" s="68">
        <v>4777464</v>
      </c>
      <c r="D36" s="44">
        <v>18553267.100000001</v>
      </c>
      <c r="E36" s="45">
        <v>4328887.8</v>
      </c>
      <c r="F36" s="45">
        <f t="shared" si="0"/>
        <v>23.332213009535121</v>
      </c>
      <c r="G36" s="51">
        <f t="shared" si="1"/>
        <v>0.9061057916919939</v>
      </c>
      <c r="I36" s="21"/>
      <c r="J36" s="22"/>
      <c r="K36" s="23"/>
      <c r="L36" s="25"/>
      <c r="M36" s="24"/>
    </row>
    <row r="37" spans="1:13" s="12" customFormat="1" ht="19.899999999999999" customHeight="1" x14ac:dyDescent="0.25">
      <c r="A37" s="19">
        <v>410</v>
      </c>
      <c r="B37" s="20" t="s">
        <v>33</v>
      </c>
      <c r="C37" s="68">
        <v>21103.7</v>
      </c>
      <c r="D37" s="44">
        <v>77983.3</v>
      </c>
      <c r="E37" s="45">
        <v>22264.799999999999</v>
      </c>
      <c r="F37" s="45">
        <f t="shared" si="0"/>
        <v>28.5507281687233</v>
      </c>
      <c r="G37" s="51">
        <f t="shared" si="1"/>
        <v>1.0550187881745854</v>
      </c>
      <c r="I37" s="21"/>
      <c r="J37" s="22"/>
      <c r="K37" s="23"/>
      <c r="L37" s="25"/>
      <c r="M37" s="24"/>
    </row>
    <row r="38" spans="1:13" s="12" customFormat="1" ht="29.25" customHeight="1" x14ac:dyDescent="0.25">
      <c r="A38" s="19">
        <v>412</v>
      </c>
      <c r="B38" s="20" t="s">
        <v>34</v>
      </c>
      <c r="C38" s="68">
        <v>2886142.3</v>
      </c>
      <c r="D38" s="44">
        <v>1088950.8</v>
      </c>
      <c r="E38" s="45">
        <v>368083.3</v>
      </c>
      <c r="F38" s="45">
        <f t="shared" si="0"/>
        <v>33.801646502302944</v>
      </c>
      <c r="G38" s="51">
        <f t="shared" si="1"/>
        <v>0.12753470263749642</v>
      </c>
      <c r="I38" s="21"/>
      <c r="J38" s="22"/>
      <c r="K38" s="23"/>
      <c r="L38" s="25"/>
      <c r="M38" s="24"/>
    </row>
    <row r="39" spans="1:13" s="12" customFormat="1" ht="18.600000000000001" customHeight="1" x14ac:dyDescent="0.25">
      <c r="A39" s="13">
        <v>500</v>
      </c>
      <c r="B39" s="27" t="s">
        <v>35</v>
      </c>
      <c r="C39" s="49">
        <f>SUM(C40:C43)</f>
        <v>3394467.9</v>
      </c>
      <c r="D39" s="49">
        <f>SUM(D40:D43)</f>
        <v>11063386.1</v>
      </c>
      <c r="E39" s="49">
        <f>SUM(E40:E43)</f>
        <v>4517220.2</v>
      </c>
      <c r="F39" s="49">
        <f t="shared" si="0"/>
        <v>40.830358437910796</v>
      </c>
      <c r="G39" s="50">
        <f t="shared" si="1"/>
        <v>1.3307594394986031</v>
      </c>
      <c r="I39" s="16"/>
      <c r="J39" s="28"/>
      <c r="K39" s="18"/>
      <c r="L39" s="18"/>
      <c r="M39" s="15"/>
    </row>
    <row r="40" spans="1:13" s="12" customFormat="1" ht="16.899999999999999" customHeight="1" x14ac:dyDescent="0.25">
      <c r="A40" s="19">
        <v>501</v>
      </c>
      <c r="B40" s="20" t="s">
        <v>36</v>
      </c>
      <c r="C40" s="70">
        <v>1432744.6</v>
      </c>
      <c r="D40" s="44">
        <v>2380984.7999999998</v>
      </c>
      <c r="E40" s="45">
        <v>1658645.9</v>
      </c>
      <c r="F40" s="45">
        <f t="shared" si="0"/>
        <v>69.662179279766931</v>
      </c>
      <c r="G40" s="51">
        <f t="shared" si="1"/>
        <v>1.157670320306913</v>
      </c>
      <c r="I40" s="21"/>
      <c r="J40" s="22"/>
      <c r="K40" s="23"/>
      <c r="L40" s="25"/>
      <c r="M40" s="24"/>
    </row>
    <row r="41" spans="1:13" s="12" customFormat="1" ht="17.45" customHeight="1" x14ac:dyDescent="0.25">
      <c r="A41" s="19">
        <v>502</v>
      </c>
      <c r="B41" s="20" t="s">
        <v>37</v>
      </c>
      <c r="C41" s="70">
        <v>1121992.6000000001</v>
      </c>
      <c r="D41" s="44">
        <v>5735388.5</v>
      </c>
      <c r="E41" s="45">
        <v>1812641.6</v>
      </c>
      <c r="F41" s="45">
        <f t="shared" si="0"/>
        <v>31.604512928810319</v>
      </c>
      <c r="G41" s="51">
        <f t="shared" si="1"/>
        <v>1.6155557532197626</v>
      </c>
      <c r="I41" s="21"/>
      <c r="J41" s="22"/>
      <c r="K41" s="23"/>
      <c r="L41" s="25"/>
      <c r="M41" s="24"/>
    </row>
    <row r="42" spans="1:13" s="12" customFormat="1" ht="16.149999999999999" customHeight="1" x14ac:dyDescent="0.25">
      <c r="A42" s="19">
        <v>503</v>
      </c>
      <c r="B42" s="20" t="s">
        <v>38</v>
      </c>
      <c r="C42" s="70">
        <v>653852.80000000005</v>
      </c>
      <c r="D42" s="44">
        <v>2380338.6</v>
      </c>
      <c r="E42" s="45">
        <v>806772</v>
      </c>
      <c r="F42" s="45">
        <f t="shared" si="0"/>
        <v>33.893161250252376</v>
      </c>
      <c r="G42" s="51">
        <f t="shared" si="1"/>
        <v>1.2338740462685178</v>
      </c>
      <c r="I42" s="21"/>
      <c r="J42" s="22"/>
      <c r="K42" s="23"/>
      <c r="L42" s="25"/>
      <c r="M42" s="24"/>
    </row>
    <row r="43" spans="1:13" s="12" customFormat="1" ht="33.6" customHeight="1" x14ac:dyDescent="0.25">
      <c r="A43" s="19">
        <v>505</v>
      </c>
      <c r="B43" s="20" t="s">
        <v>39</v>
      </c>
      <c r="C43" s="70">
        <v>185877.9</v>
      </c>
      <c r="D43" s="44">
        <v>566674.19999999995</v>
      </c>
      <c r="E43" s="45">
        <v>239160.7</v>
      </c>
      <c r="F43" s="45">
        <f t="shared" si="0"/>
        <v>42.204268343256146</v>
      </c>
      <c r="G43" s="51">
        <f t="shared" si="1"/>
        <v>1.2866548416998471</v>
      </c>
      <c r="I43" s="21"/>
      <c r="J43" s="22"/>
      <c r="K43" s="23"/>
      <c r="L43" s="25"/>
      <c r="M43" s="24"/>
    </row>
    <row r="44" spans="1:13" s="12" customFormat="1" ht="16.899999999999999" customHeight="1" x14ac:dyDescent="0.25">
      <c r="A44" s="13">
        <v>600</v>
      </c>
      <c r="B44" s="27" t="s">
        <v>40</v>
      </c>
      <c r="C44" s="63">
        <f>SUM(C45:C46)</f>
        <v>90750.2</v>
      </c>
      <c r="D44" s="49">
        <f>SUM(D45:D46)</f>
        <v>877055.5</v>
      </c>
      <c r="E44" s="49">
        <f>SUM(E45:E46)</f>
        <v>108364</v>
      </c>
      <c r="F44" s="49">
        <f t="shared" si="0"/>
        <v>12.355432466930543</v>
      </c>
      <c r="G44" s="50">
        <f t="shared" si="1"/>
        <v>1.194091032306265</v>
      </c>
      <c r="I44" s="16"/>
      <c r="J44" s="28"/>
      <c r="K44" s="18"/>
      <c r="L44" s="18"/>
      <c r="M44" s="15"/>
    </row>
    <row r="45" spans="1:13" s="12" customFormat="1" ht="30" x14ac:dyDescent="0.25">
      <c r="A45" s="19">
        <v>603</v>
      </c>
      <c r="B45" s="20" t="s">
        <v>41</v>
      </c>
      <c r="C45" s="71">
        <v>46642.1</v>
      </c>
      <c r="D45" s="44">
        <v>117483.9</v>
      </c>
      <c r="E45" s="45">
        <v>51233.2</v>
      </c>
      <c r="F45" s="45">
        <f t="shared" si="0"/>
        <v>43.608698723825135</v>
      </c>
      <c r="G45" s="51">
        <f t="shared" si="1"/>
        <v>1.098432531982908</v>
      </c>
      <c r="I45" s="21"/>
      <c r="J45" s="22"/>
      <c r="K45" s="23"/>
      <c r="L45" s="25"/>
      <c r="M45" s="24"/>
    </row>
    <row r="46" spans="1:13" s="12" customFormat="1" ht="30" x14ac:dyDescent="0.25">
      <c r="A46" s="19">
        <v>605</v>
      </c>
      <c r="B46" s="20" t="s">
        <v>42</v>
      </c>
      <c r="C46" s="71">
        <v>44108.1</v>
      </c>
      <c r="D46" s="44">
        <v>759571.6</v>
      </c>
      <c r="E46" s="45">
        <v>57130.8</v>
      </c>
      <c r="F46" s="45">
        <f t="shared" si="0"/>
        <v>7.521450249061445</v>
      </c>
      <c r="G46" s="51">
        <f t="shared" si="1"/>
        <v>1.2952450910377007</v>
      </c>
      <c r="I46" s="21"/>
      <c r="J46" s="22"/>
      <c r="K46" s="23"/>
      <c r="L46" s="25"/>
      <c r="M46" s="24"/>
    </row>
    <row r="47" spans="1:13" s="12" customFormat="1" ht="21" customHeight="1" x14ac:dyDescent="0.25">
      <c r="A47" s="13">
        <v>700</v>
      </c>
      <c r="B47" s="27" t="s">
        <v>43</v>
      </c>
      <c r="C47" s="49">
        <f>SUM(C48:C55)</f>
        <v>22450374.300000001</v>
      </c>
      <c r="D47" s="49">
        <f>SUM(D48:D55)</f>
        <v>47858347.199999988</v>
      </c>
      <c r="E47" s="49">
        <f>SUM(E48:E55)</f>
        <v>25335711.700000003</v>
      </c>
      <c r="F47" s="49">
        <f t="shared" si="0"/>
        <v>52.938960875773844</v>
      </c>
      <c r="G47" s="50">
        <f t="shared" si="1"/>
        <v>1.1285206812787973</v>
      </c>
      <c r="I47" s="16"/>
      <c r="J47" s="28"/>
      <c r="K47" s="18"/>
      <c r="L47" s="18"/>
      <c r="M47" s="15"/>
    </row>
    <row r="48" spans="1:13" s="12" customFormat="1" ht="17.45" customHeight="1" x14ac:dyDescent="0.25">
      <c r="A48" s="19">
        <v>701</v>
      </c>
      <c r="B48" s="20" t="s">
        <v>44</v>
      </c>
      <c r="C48" s="72">
        <v>5579337.7999999998</v>
      </c>
      <c r="D48" s="44">
        <v>10929079.300000001</v>
      </c>
      <c r="E48" s="45">
        <v>6157745.5999999996</v>
      </c>
      <c r="F48" s="45">
        <f t="shared" si="0"/>
        <v>56.342766220023663</v>
      </c>
      <c r="G48" s="51">
        <f t="shared" si="1"/>
        <v>1.1036696146987193</v>
      </c>
      <c r="I48" s="21"/>
      <c r="J48" s="22"/>
      <c r="K48" s="23"/>
      <c r="L48" s="25"/>
      <c r="M48" s="24"/>
    </row>
    <row r="49" spans="1:13" s="12" customFormat="1" ht="15" customHeight="1" x14ac:dyDescent="0.25">
      <c r="A49" s="19">
        <v>702</v>
      </c>
      <c r="B49" s="20" t="s">
        <v>45</v>
      </c>
      <c r="C49" s="72">
        <v>12022818.300000001</v>
      </c>
      <c r="D49" s="44">
        <v>26350434.5</v>
      </c>
      <c r="E49" s="45">
        <v>13867455.6</v>
      </c>
      <c r="F49" s="45">
        <f t="shared" si="0"/>
        <v>52.627047193472279</v>
      </c>
      <c r="G49" s="51">
        <f t="shared" si="1"/>
        <v>1.1534280277694955</v>
      </c>
      <c r="I49" s="21"/>
      <c r="J49" s="22"/>
      <c r="K49" s="23"/>
      <c r="L49" s="25"/>
      <c r="M49" s="24"/>
    </row>
    <row r="50" spans="1:13" s="12" customFormat="1" ht="15" customHeight="1" x14ac:dyDescent="0.25">
      <c r="A50" s="19">
        <v>703</v>
      </c>
      <c r="B50" s="20" t="s">
        <v>46</v>
      </c>
      <c r="C50" s="72">
        <v>1673836.7</v>
      </c>
      <c r="D50" s="44">
        <v>3491927.8</v>
      </c>
      <c r="E50" s="45">
        <v>1942336.5</v>
      </c>
      <c r="F50" s="45">
        <f t="shared" si="0"/>
        <v>55.623615700187159</v>
      </c>
      <c r="G50" s="51">
        <f t="shared" si="1"/>
        <v>1.1604097938586244</v>
      </c>
      <c r="I50" s="21"/>
      <c r="J50" s="22"/>
      <c r="K50" s="23"/>
      <c r="L50" s="25"/>
      <c r="M50" s="24"/>
    </row>
    <row r="51" spans="1:13" s="12" customFormat="1" ht="16.899999999999999" customHeight="1" x14ac:dyDescent="0.25">
      <c r="A51" s="19">
        <v>704</v>
      </c>
      <c r="B51" s="20" t="s">
        <v>47</v>
      </c>
      <c r="C51" s="72">
        <v>1803046.7</v>
      </c>
      <c r="D51" s="44">
        <v>3928136.1</v>
      </c>
      <c r="E51" s="45">
        <v>2003099.8</v>
      </c>
      <c r="F51" s="45">
        <f t="shared" si="0"/>
        <v>50.993645561313414</v>
      </c>
      <c r="G51" s="51">
        <f t="shared" si="1"/>
        <v>1.1109528111501494</v>
      </c>
      <c r="I51" s="21"/>
      <c r="J51" s="22"/>
      <c r="K51" s="23"/>
      <c r="L51" s="25"/>
      <c r="M51" s="24"/>
    </row>
    <row r="52" spans="1:13" s="12" customFormat="1" ht="30" x14ac:dyDescent="0.25">
      <c r="A52" s="19">
        <v>705</v>
      </c>
      <c r="B52" s="20" t="s">
        <v>48</v>
      </c>
      <c r="C52" s="72">
        <v>84480.9</v>
      </c>
      <c r="D52" s="44">
        <v>338280.3</v>
      </c>
      <c r="E52" s="45">
        <v>125219.1</v>
      </c>
      <c r="F52" s="45">
        <f t="shared" si="0"/>
        <v>37.016373699562173</v>
      </c>
      <c r="G52" s="51">
        <f t="shared" si="1"/>
        <v>1.4822178740993528</v>
      </c>
      <c r="I52" s="21"/>
      <c r="J52" s="22"/>
      <c r="K52" s="23"/>
      <c r="L52" s="25"/>
      <c r="M52" s="24"/>
    </row>
    <row r="53" spans="1:13" s="12" customFormat="1" ht="15" x14ac:dyDescent="0.25">
      <c r="A53" s="19">
        <v>706</v>
      </c>
      <c r="B53" s="20" t="s">
        <v>49</v>
      </c>
      <c r="C53" s="72">
        <v>0</v>
      </c>
      <c r="D53" s="44">
        <v>64674.8</v>
      </c>
      <c r="E53" s="45">
        <v>0</v>
      </c>
      <c r="F53" s="45">
        <v>0</v>
      </c>
      <c r="G53" s="51">
        <v>0</v>
      </c>
      <c r="I53" s="21"/>
      <c r="J53" s="22"/>
      <c r="K53" s="23"/>
      <c r="L53" s="25"/>
      <c r="M53" s="24"/>
    </row>
    <row r="54" spans="1:13" s="12" customFormat="1" ht="19.899999999999999" customHeight="1" x14ac:dyDescent="0.25">
      <c r="A54" s="19">
        <v>707</v>
      </c>
      <c r="B54" s="20" t="s">
        <v>50</v>
      </c>
      <c r="C54" s="72">
        <v>63497.8</v>
      </c>
      <c r="D54" s="44">
        <v>484117.4</v>
      </c>
      <c r="E54" s="45">
        <v>79822.600000000006</v>
      </c>
      <c r="F54" s="45">
        <f t="shared" si="0"/>
        <v>16.48827329899731</v>
      </c>
      <c r="G54" s="51">
        <f t="shared" si="1"/>
        <v>1.2570923717042166</v>
      </c>
      <c r="I54" s="21"/>
      <c r="J54" s="22"/>
      <c r="K54" s="23"/>
      <c r="L54" s="25"/>
      <c r="M54" s="24"/>
    </row>
    <row r="55" spans="1:13" s="12" customFormat="1" ht="16.149999999999999" customHeight="1" x14ac:dyDescent="0.25">
      <c r="A55" s="19">
        <v>709</v>
      </c>
      <c r="B55" s="20" t="s">
        <v>51</v>
      </c>
      <c r="C55" s="72">
        <v>1223356.1000000001</v>
      </c>
      <c r="D55" s="44">
        <v>2271697</v>
      </c>
      <c r="E55" s="45">
        <v>1160032.5</v>
      </c>
      <c r="F55" s="45">
        <f t="shared" si="0"/>
        <v>51.064578594768584</v>
      </c>
      <c r="G55" s="51">
        <f t="shared" si="1"/>
        <v>0.9482378025498871</v>
      </c>
      <c r="I55" s="16"/>
      <c r="J55" s="28"/>
      <c r="K55" s="18"/>
      <c r="L55" s="18"/>
      <c r="M55" s="15"/>
    </row>
    <row r="56" spans="1:13" s="12" customFormat="1" ht="16.899999999999999" customHeight="1" x14ac:dyDescent="0.25">
      <c r="A56" s="13">
        <v>800</v>
      </c>
      <c r="B56" s="27" t="s">
        <v>52</v>
      </c>
      <c r="C56" s="63">
        <f>SUM(C57:C58)</f>
        <v>2377144</v>
      </c>
      <c r="D56" s="49">
        <f>SUM(D57:D58)</f>
        <v>5325462.9000000004</v>
      </c>
      <c r="E56" s="49">
        <f>SUM(E57:E58)</f>
        <v>2860219.8000000003</v>
      </c>
      <c r="F56" s="49">
        <f t="shared" si="0"/>
        <v>53.708379040627626</v>
      </c>
      <c r="G56" s="50">
        <f t="shared" si="1"/>
        <v>1.2032168854726513</v>
      </c>
      <c r="I56" s="21"/>
      <c r="J56" s="22"/>
      <c r="K56" s="23"/>
      <c r="L56" s="25"/>
      <c r="M56" s="24"/>
    </row>
    <row r="57" spans="1:13" s="12" customFormat="1" ht="19.149999999999999" customHeight="1" x14ac:dyDescent="0.25">
      <c r="A57" s="19">
        <v>801</v>
      </c>
      <c r="B57" s="20" t="s">
        <v>53</v>
      </c>
      <c r="C57" s="73">
        <v>2243742.1</v>
      </c>
      <c r="D57" s="44">
        <v>5019980.9000000004</v>
      </c>
      <c r="E57" s="45">
        <v>2723322.7</v>
      </c>
      <c r="F57" s="45">
        <f t="shared" si="0"/>
        <v>54.249662583377557</v>
      </c>
      <c r="G57" s="51">
        <f t="shared" si="1"/>
        <v>1.2137414099419002</v>
      </c>
      <c r="I57" s="21"/>
      <c r="J57" s="22"/>
      <c r="K57" s="23"/>
      <c r="L57" s="25"/>
      <c r="M57" s="24"/>
    </row>
    <row r="58" spans="1:13" s="12" customFormat="1" ht="31.5" customHeight="1" x14ac:dyDescent="0.25">
      <c r="A58" s="19">
        <v>804</v>
      </c>
      <c r="B58" s="20" t="s">
        <v>54</v>
      </c>
      <c r="C58" s="73">
        <v>133401.9</v>
      </c>
      <c r="D58" s="44">
        <v>305482</v>
      </c>
      <c r="E58" s="45">
        <v>136897.1</v>
      </c>
      <c r="F58" s="45">
        <f t="shared" si="0"/>
        <v>44.813475098369139</v>
      </c>
      <c r="G58" s="51">
        <f t="shared" si="1"/>
        <v>1.0262005263793095</v>
      </c>
      <c r="I58" s="16"/>
      <c r="J58" s="28"/>
      <c r="K58" s="18"/>
      <c r="L58" s="18"/>
      <c r="M58" s="15"/>
    </row>
    <row r="59" spans="1:13" s="12" customFormat="1" ht="18.600000000000001" customHeight="1" x14ac:dyDescent="0.25">
      <c r="A59" s="13">
        <v>900</v>
      </c>
      <c r="B59" s="27" t="s">
        <v>55</v>
      </c>
      <c r="C59" s="49">
        <f>SUM(C60:C66)</f>
        <v>4089269.4</v>
      </c>
      <c r="D59" s="49">
        <f>SUM(D60:D66)</f>
        <v>11617942.800000001</v>
      </c>
      <c r="E59" s="49">
        <f>SUM(E60:E66)</f>
        <v>5030638.0999999996</v>
      </c>
      <c r="F59" s="49">
        <f t="shared" si="0"/>
        <v>43.300592769315401</v>
      </c>
      <c r="G59" s="50">
        <f t="shared" si="1"/>
        <v>1.2302046179691657</v>
      </c>
      <c r="I59" s="21"/>
      <c r="J59" s="22"/>
      <c r="K59" s="23"/>
      <c r="L59" s="25"/>
      <c r="M59" s="24"/>
    </row>
    <row r="60" spans="1:13" s="12" customFormat="1" ht="16.899999999999999" customHeight="1" x14ac:dyDescent="0.25">
      <c r="A60" s="19">
        <v>901</v>
      </c>
      <c r="B60" s="20" t="s">
        <v>56</v>
      </c>
      <c r="C60" s="74">
        <v>1033022.1</v>
      </c>
      <c r="D60" s="44">
        <v>3010574</v>
      </c>
      <c r="E60" s="45">
        <v>1175369.3999999999</v>
      </c>
      <c r="F60" s="45">
        <f t="shared" si="0"/>
        <v>39.04137217686727</v>
      </c>
      <c r="G60" s="51">
        <f t="shared" si="1"/>
        <v>1.1377969551667868</v>
      </c>
      <c r="I60" s="21"/>
      <c r="J60" s="22"/>
      <c r="K60" s="23"/>
      <c r="L60" s="25"/>
      <c r="M60" s="24"/>
    </row>
    <row r="61" spans="1:13" s="12" customFormat="1" ht="20.45" customHeight="1" x14ac:dyDescent="0.25">
      <c r="A61" s="19">
        <v>902</v>
      </c>
      <c r="B61" s="20" t="s">
        <v>57</v>
      </c>
      <c r="C61" s="74">
        <v>1040337.7</v>
      </c>
      <c r="D61" s="44">
        <v>4718156.0999999996</v>
      </c>
      <c r="E61" s="45">
        <v>1403303.8</v>
      </c>
      <c r="F61" s="45">
        <f t="shared" si="0"/>
        <v>29.742631872650421</v>
      </c>
      <c r="G61" s="51">
        <f t="shared" si="1"/>
        <v>1.3488925759395243</v>
      </c>
      <c r="I61" s="21"/>
      <c r="J61" s="22"/>
      <c r="K61" s="23"/>
      <c r="L61" s="25"/>
      <c r="M61" s="24"/>
    </row>
    <row r="62" spans="1:13" s="12" customFormat="1" ht="30" x14ac:dyDescent="0.25">
      <c r="A62" s="19">
        <v>903</v>
      </c>
      <c r="B62" s="20" t="s">
        <v>58</v>
      </c>
      <c r="C62" s="74">
        <v>75951.8</v>
      </c>
      <c r="D62" s="44">
        <v>184600.4</v>
      </c>
      <c r="E62" s="45">
        <v>82581.399999999994</v>
      </c>
      <c r="F62" s="45">
        <f t="shared" si="0"/>
        <v>44.73522267557383</v>
      </c>
      <c r="G62" s="51">
        <f t="shared" si="1"/>
        <v>1.0872869372417768</v>
      </c>
      <c r="I62" s="21"/>
      <c r="J62" s="22"/>
      <c r="K62" s="23"/>
      <c r="L62" s="25"/>
      <c r="M62" s="24"/>
    </row>
    <row r="63" spans="1:13" s="12" customFormat="1" ht="20.45" customHeight="1" x14ac:dyDescent="0.25">
      <c r="A63" s="19">
        <v>904</v>
      </c>
      <c r="B63" s="20" t="s">
        <v>59</v>
      </c>
      <c r="C63" s="74">
        <v>201753.7</v>
      </c>
      <c r="D63" s="44">
        <v>546276.4</v>
      </c>
      <c r="E63" s="45">
        <v>245366.3</v>
      </c>
      <c r="F63" s="45">
        <f t="shared" si="0"/>
        <v>44.916145013769579</v>
      </c>
      <c r="G63" s="51">
        <f t="shared" si="1"/>
        <v>1.2161675349696188</v>
      </c>
      <c r="I63" s="21"/>
      <c r="J63" s="22"/>
      <c r="K63" s="23"/>
      <c r="L63" s="25"/>
      <c r="M63" s="24"/>
    </row>
    <row r="64" spans="1:13" s="12" customFormat="1" ht="45" x14ac:dyDescent="0.25">
      <c r="A64" s="19">
        <v>906</v>
      </c>
      <c r="B64" s="20" t="s">
        <v>60</v>
      </c>
      <c r="C64" s="74">
        <v>161881.9</v>
      </c>
      <c r="D64" s="44">
        <v>305025.8</v>
      </c>
      <c r="E64" s="45">
        <v>168398.7</v>
      </c>
      <c r="F64" s="45">
        <f t="shared" si="0"/>
        <v>55.208018469257361</v>
      </c>
      <c r="G64" s="51">
        <f t="shared" si="1"/>
        <v>1.0402565079851425</v>
      </c>
      <c r="I64" s="21"/>
      <c r="J64" s="22"/>
      <c r="K64" s="23"/>
      <c r="L64" s="25"/>
      <c r="M64" s="24"/>
    </row>
    <row r="65" spans="1:13" s="12" customFormat="1" ht="15" x14ac:dyDescent="0.25">
      <c r="A65" s="19">
        <v>907</v>
      </c>
      <c r="B65" s="20" t="s">
        <v>61</v>
      </c>
      <c r="C65" s="74">
        <v>77030.100000000006</v>
      </c>
      <c r="D65" s="44">
        <v>82618</v>
      </c>
      <c r="E65" s="45">
        <v>78052.100000000006</v>
      </c>
      <c r="F65" s="45">
        <f t="shared" si="0"/>
        <v>94.473480355370512</v>
      </c>
      <c r="G65" s="51">
        <f t="shared" si="1"/>
        <v>1.0132675408703871</v>
      </c>
      <c r="I65" s="21"/>
      <c r="J65" s="22"/>
      <c r="K65" s="23"/>
      <c r="L65" s="25"/>
      <c r="M65" s="24"/>
    </row>
    <row r="66" spans="1:13" s="12" customFormat="1" ht="15" x14ac:dyDescent="0.25">
      <c r="A66" s="19">
        <v>909</v>
      </c>
      <c r="B66" s="20" t="s">
        <v>62</v>
      </c>
      <c r="C66" s="74">
        <v>1499292.1</v>
      </c>
      <c r="D66" s="44">
        <v>2770692.1</v>
      </c>
      <c r="E66" s="45">
        <v>1877566.4</v>
      </c>
      <c r="F66" s="45">
        <f t="shared" si="0"/>
        <v>67.765248978765996</v>
      </c>
      <c r="G66" s="51">
        <f t="shared" si="1"/>
        <v>1.2523019363604997</v>
      </c>
      <c r="I66" s="16"/>
      <c r="J66" s="28"/>
      <c r="K66" s="18"/>
      <c r="L66" s="18"/>
      <c r="M66" s="15"/>
    </row>
    <row r="67" spans="1:13" s="12" customFormat="1" ht="16.899999999999999" customHeight="1" x14ac:dyDescent="0.25">
      <c r="A67" s="13">
        <v>1000</v>
      </c>
      <c r="B67" s="27" t="s">
        <v>63</v>
      </c>
      <c r="C67" s="49">
        <f>SUM(C68:C73)</f>
        <v>11594187.1</v>
      </c>
      <c r="D67" s="49">
        <f>SUM(D68:D73)</f>
        <v>26556288</v>
      </c>
      <c r="E67" s="49">
        <f>SUM(E68:E73)</f>
        <v>13760777.600000001</v>
      </c>
      <c r="F67" s="49">
        <f t="shared" si="0"/>
        <v>51.817398576186555</v>
      </c>
      <c r="G67" s="50">
        <f t="shared" si="1"/>
        <v>1.1868686852569423</v>
      </c>
      <c r="I67" s="21"/>
      <c r="J67" s="22"/>
      <c r="K67" s="23"/>
      <c r="L67" s="25"/>
      <c r="M67" s="24"/>
    </row>
    <row r="68" spans="1:13" s="12" customFormat="1" ht="16.899999999999999" customHeight="1" x14ac:dyDescent="0.25">
      <c r="A68" s="19">
        <v>1001</v>
      </c>
      <c r="B68" s="20" t="s">
        <v>64</v>
      </c>
      <c r="C68" s="75">
        <v>241232.7</v>
      </c>
      <c r="D68" s="44">
        <v>586481.5</v>
      </c>
      <c r="E68" s="45">
        <v>269544.2</v>
      </c>
      <c r="F68" s="45">
        <f t="shared" si="0"/>
        <v>45.95954007074392</v>
      </c>
      <c r="G68" s="51">
        <f t="shared" si="1"/>
        <v>1.1173617838709262</v>
      </c>
      <c r="I68" s="21"/>
      <c r="J68" s="22"/>
      <c r="K68" s="23"/>
      <c r="L68" s="25"/>
      <c r="M68" s="24"/>
    </row>
    <row r="69" spans="1:13" s="12" customFormat="1" ht="16.899999999999999" customHeight="1" x14ac:dyDescent="0.25">
      <c r="A69" s="19">
        <v>1002</v>
      </c>
      <c r="B69" s="20" t="s">
        <v>65</v>
      </c>
      <c r="C69" s="75">
        <v>1553281.8</v>
      </c>
      <c r="D69" s="44">
        <v>4408142.5</v>
      </c>
      <c r="E69" s="45">
        <v>1818638.7</v>
      </c>
      <c r="F69" s="45">
        <f t="shared" si="0"/>
        <v>41.256350038593354</v>
      </c>
      <c r="G69" s="51">
        <f t="shared" si="1"/>
        <v>1.170836289976487</v>
      </c>
      <c r="I69" s="21"/>
      <c r="J69" s="22"/>
      <c r="K69" s="23"/>
      <c r="L69" s="25"/>
      <c r="M69" s="24"/>
    </row>
    <row r="70" spans="1:13" s="12" customFormat="1" ht="16.899999999999999" customHeight="1" x14ac:dyDescent="0.25">
      <c r="A70" s="19">
        <v>1003</v>
      </c>
      <c r="B70" s="20" t="s">
        <v>66</v>
      </c>
      <c r="C70" s="75">
        <v>7945573</v>
      </c>
      <c r="D70" s="44">
        <v>17159243.800000001</v>
      </c>
      <c r="E70" s="45">
        <v>9938231.8000000007</v>
      </c>
      <c r="F70" s="45">
        <f t="shared" si="0"/>
        <v>57.917656021648234</v>
      </c>
      <c r="G70" s="51">
        <f t="shared" si="1"/>
        <v>1.250788558609933</v>
      </c>
      <c r="I70" s="21"/>
      <c r="J70" s="22"/>
      <c r="K70" s="23"/>
      <c r="L70" s="25"/>
      <c r="M70" s="24"/>
    </row>
    <row r="71" spans="1:13" s="12" customFormat="1" ht="16.899999999999999" customHeight="1" x14ac:dyDescent="0.25">
      <c r="A71" s="19">
        <v>1004</v>
      </c>
      <c r="B71" s="20" t="s">
        <v>67</v>
      </c>
      <c r="C71" s="75">
        <v>1716061.1</v>
      </c>
      <c r="D71" s="44">
        <v>3997297.9</v>
      </c>
      <c r="E71" s="45">
        <v>1568578.6</v>
      </c>
      <c r="F71" s="45">
        <f t="shared" si="0"/>
        <v>39.240973258460428</v>
      </c>
      <c r="G71" s="51">
        <f t="shared" si="1"/>
        <v>0.91405754725166832</v>
      </c>
      <c r="I71" s="21"/>
      <c r="J71" s="22"/>
      <c r="K71" s="23"/>
      <c r="L71" s="25"/>
      <c r="M71" s="24"/>
    </row>
    <row r="72" spans="1:13" s="12" customFormat="1" ht="30" customHeight="1" x14ac:dyDescent="0.25">
      <c r="A72" s="19">
        <v>1005</v>
      </c>
      <c r="B72" s="20" t="s">
        <v>68</v>
      </c>
      <c r="C72" s="75">
        <v>4500</v>
      </c>
      <c r="D72" s="44">
        <v>15000</v>
      </c>
      <c r="E72" s="45">
        <v>0</v>
      </c>
      <c r="F72" s="45">
        <f t="shared" si="0"/>
        <v>0</v>
      </c>
      <c r="G72" s="51">
        <f t="shared" si="1"/>
        <v>0</v>
      </c>
      <c r="I72" s="16"/>
      <c r="J72" s="28"/>
      <c r="K72" s="18"/>
      <c r="L72" s="18"/>
      <c r="M72" s="15"/>
    </row>
    <row r="73" spans="1:13" s="12" customFormat="1" ht="16.899999999999999" customHeight="1" x14ac:dyDescent="0.25">
      <c r="A73" s="19">
        <v>1006</v>
      </c>
      <c r="B73" s="20" t="s">
        <v>69</v>
      </c>
      <c r="C73" s="75">
        <v>133538.5</v>
      </c>
      <c r="D73" s="44">
        <v>390122.3</v>
      </c>
      <c r="E73" s="45">
        <v>165784.29999999999</v>
      </c>
      <c r="F73" s="45">
        <f t="shared" si="0"/>
        <v>42.495468728652526</v>
      </c>
      <c r="G73" s="51">
        <f t="shared" si="1"/>
        <v>1.2414719350599264</v>
      </c>
      <c r="I73" s="21"/>
      <c r="J73" s="22"/>
      <c r="K73" s="23"/>
      <c r="L73" s="25"/>
      <c r="M73" s="24"/>
    </row>
    <row r="74" spans="1:13" s="12" customFormat="1" ht="21" customHeight="1" x14ac:dyDescent="0.25">
      <c r="A74" s="13">
        <v>1100</v>
      </c>
      <c r="B74" s="27" t="s">
        <v>70</v>
      </c>
      <c r="C74" s="49">
        <f>SUM(C75:C78)</f>
        <v>1307046.8</v>
      </c>
      <c r="D74" s="49">
        <f>SUM(D75:D78)</f>
        <v>2714326.3</v>
      </c>
      <c r="E74" s="49">
        <f>SUM(E75:E78)</f>
        <v>1472552.5999999999</v>
      </c>
      <c r="F74" s="49">
        <f t="shared" ref="F74:F88" si="2">IF(E74&lt;0,"",IF(D74=0,"",E74)/D74*100)</f>
        <v>54.251126697626582</v>
      </c>
      <c r="G74" s="50">
        <f t="shared" ref="G74:G89" si="3">E74/C74</f>
        <v>1.1266257642802078</v>
      </c>
      <c r="I74" s="21"/>
      <c r="J74" s="22"/>
      <c r="K74" s="23"/>
      <c r="L74" s="25"/>
      <c r="M74" s="24"/>
    </row>
    <row r="75" spans="1:13" s="12" customFormat="1" ht="15" x14ac:dyDescent="0.25">
      <c r="A75" s="19">
        <v>1101</v>
      </c>
      <c r="B75" s="20" t="s">
        <v>71</v>
      </c>
      <c r="C75" s="76">
        <v>134636.5</v>
      </c>
      <c r="D75" s="44">
        <v>366903.2</v>
      </c>
      <c r="E75" s="45">
        <v>161162.6</v>
      </c>
      <c r="F75" s="45">
        <f t="shared" si="2"/>
        <v>43.925100680506468</v>
      </c>
      <c r="G75" s="51">
        <f t="shared" si="3"/>
        <v>1.1970201245576051</v>
      </c>
      <c r="I75" s="21"/>
      <c r="J75" s="22"/>
      <c r="K75" s="23"/>
      <c r="L75" s="25"/>
      <c r="M75" s="24"/>
    </row>
    <row r="76" spans="1:13" s="12" customFormat="1" ht="15" x14ac:dyDescent="0.25">
      <c r="A76" s="19">
        <v>1102</v>
      </c>
      <c r="B76" s="20" t="s">
        <v>72</v>
      </c>
      <c r="C76" s="76">
        <v>239405.8</v>
      </c>
      <c r="D76" s="44">
        <v>438475.9</v>
      </c>
      <c r="E76" s="45">
        <v>210432.6</v>
      </c>
      <c r="F76" s="45">
        <f t="shared" si="2"/>
        <v>47.991828057140651</v>
      </c>
      <c r="G76" s="51">
        <f t="shared" si="3"/>
        <v>0.87897870477657603</v>
      </c>
      <c r="I76" s="21"/>
      <c r="J76" s="22"/>
      <c r="K76" s="23"/>
      <c r="L76" s="25"/>
      <c r="M76" s="24"/>
    </row>
    <row r="77" spans="1:13" s="12" customFormat="1" ht="15" x14ac:dyDescent="0.25">
      <c r="A77" s="19">
        <v>1103</v>
      </c>
      <c r="B77" s="20" t="s">
        <v>73</v>
      </c>
      <c r="C77" s="76">
        <v>867543</v>
      </c>
      <c r="D77" s="44">
        <v>1853549.2</v>
      </c>
      <c r="E77" s="45">
        <v>1078951.3999999999</v>
      </c>
      <c r="F77" s="45">
        <f t="shared" si="2"/>
        <v>58.210022156412137</v>
      </c>
      <c r="G77" s="51">
        <f t="shared" si="3"/>
        <v>1.2436863648257204</v>
      </c>
      <c r="I77" s="16"/>
      <c r="J77" s="28"/>
      <c r="K77" s="18"/>
      <c r="L77" s="18"/>
      <c r="M77" s="15"/>
    </row>
    <row r="78" spans="1:13" s="12" customFormat="1" ht="30" x14ac:dyDescent="0.25">
      <c r="A78" s="19">
        <v>1105</v>
      </c>
      <c r="B78" s="20" t="s">
        <v>74</v>
      </c>
      <c r="C78" s="76">
        <v>65461.5</v>
      </c>
      <c r="D78" s="44">
        <v>55398</v>
      </c>
      <c r="E78" s="45">
        <v>22006</v>
      </c>
      <c r="F78" s="45">
        <f t="shared" si="2"/>
        <v>39.723455720423118</v>
      </c>
      <c r="G78" s="51">
        <f t="shared" si="3"/>
        <v>0.33616706002764984</v>
      </c>
      <c r="I78" s="21"/>
      <c r="J78" s="22"/>
      <c r="K78" s="23"/>
      <c r="L78" s="25"/>
      <c r="M78" s="24"/>
    </row>
    <row r="79" spans="1:13" s="12" customFormat="1" ht="20.45" customHeight="1" x14ac:dyDescent="0.25">
      <c r="A79" s="13">
        <v>1200</v>
      </c>
      <c r="B79" s="27" t="s">
        <v>75</v>
      </c>
      <c r="C79" s="63">
        <f>SUM(C80:C82)</f>
        <v>57456.799999999996</v>
      </c>
      <c r="D79" s="49">
        <f>SUM(D80:D82)</f>
        <v>216442.6</v>
      </c>
      <c r="E79" s="49">
        <f>SUM(E80:E82)</f>
        <v>77575.199999999997</v>
      </c>
      <c r="F79" s="49">
        <f t="shared" si="2"/>
        <v>35.841003573233735</v>
      </c>
      <c r="G79" s="50">
        <f t="shared" si="3"/>
        <v>1.3501482853204494</v>
      </c>
      <c r="I79" s="21"/>
      <c r="J79" s="22"/>
      <c r="K79" s="23"/>
      <c r="L79" s="25"/>
      <c r="M79" s="24"/>
    </row>
    <row r="80" spans="1:13" s="12" customFormat="1" ht="16.149999999999999" customHeight="1" x14ac:dyDescent="0.25">
      <c r="A80" s="19">
        <v>1201</v>
      </c>
      <c r="B80" s="20" t="s">
        <v>76</v>
      </c>
      <c r="C80" s="77">
        <v>467.3</v>
      </c>
      <c r="D80" s="44">
        <v>1123</v>
      </c>
      <c r="E80" s="45">
        <v>467.3</v>
      </c>
      <c r="F80" s="45">
        <f t="shared" si="2"/>
        <v>41.611754229741763</v>
      </c>
      <c r="G80" s="51">
        <f t="shared" si="3"/>
        <v>1</v>
      </c>
      <c r="I80" s="21"/>
      <c r="J80" s="22"/>
      <c r="K80" s="23"/>
      <c r="L80" s="25"/>
      <c r="M80" s="24"/>
    </row>
    <row r="81" spans="1:13" s="12" customFormat="1" ht="15" customHeight="1" x14ac:dyDescent="0.25">
      <c r="A81" s="19">
        <v>1202</v>
      </c>
      <c r="B81" s="20" t="s">
        <v>77</v>
      </c>
      <c r="C81" s="77">
        <v>10156.799999999999</v>
      </c>
      <c r="D81" s="44">
        <v>31296</v>
      </c>
      <c r="E81" s="45">
        <v>13674.7</v>
      </c>
      <c r="F81" s="45">
        <f t="shared" si="2"/>
        <v>43.694721370143149</v>
      </c>
      <c r="G81" s="51">
        <f t="shared" si="3"/>
        <v>1.3463590894770008</v>
      </c>
      <c r="I81" s="16"/>
      <c r="J81" s="28"/>
      <c r="K81" s="18"/>
      <c r="L81" s="18"/>
      <c r="M81" s="15"/>
    </row>
    <row r="82" spans="1:13" s="12" customFormat="1" ht="31.5" customHeight="1" x14ac:dyDescent="0.25">
      <c r="A82" s="19">
        <v>1204</v>
      </c>
      <c r="B82" s="20" t="s">
        <v>78</v>
      </c>
      <c r="C82" s="77">
        <v>46832.7</v>
      </c>
      <c r="D82" s="44">
        <v>184023.6</v>
      </c>
      <c r="E82" s="45">
        <v>63433.2</v>
      </c>
      <c r="F82" s="45">
        <f t="shared" si="2"/>
        <v>34.470144046741829</v>
      </c>
      <c r="G82" s="51">
        <f t="shared" si="3"/>
        <v>1.3544638681946588</v>
      </c>
      <c r="I82" s="21"/>
      <c r="J82" s="22"/>
      <c r="K82" s="23"/>
      <c r="L82" s="25"/>
      <c r="M82" s="24"/>
    </row>
    <row r="83" spans="1:13" s="12" customFormat="1" ht="31.15" customHeight="1" x14ac:dyDescent="0.25">
      <c r="A83" s="13">
        <v>1300</v>
      </c>
      <c r="B83" s="27" t="s">
        <v>79</v>
      </c>
      <c r="C83" s="63">
        <f>C84</f>
        <v>655487.30000000005</v>
      </c>
      <c r="D83" s="49">
        <f>D84</f>
        <v>3795430.1</v>
      </c>
      <c r="E83" s="49">
        <f>E84</f>
        <v>1300648.7</v>
      </c>
      <c r="F83" s="49">
        <f t="shared" si="2"/>
        <v>34.268809218749674</v>
      </c>
      <c r="G83" s="51">
        <f t="shared" si="3"/>
        <v>1.9842469869362838</v>
      </c>
      <c r="I83" s="16"/>
      <c r="J83" s="28"/>
      <c r="K83" s="18"/>
      <c r="L83" s="18"/>
      <c r="M83" s="15"/>
    </row>
    <row r="84" spans="1:13" s="12" customFormat="1" ht="31.15" customHeight="1" x14ac:dyDescent="0.25">
      <c r="A84" s="19">
        <v>1301</v>
      </c>
      <c r="B84" s="20" t="s">
        <v>80</v>
      </c>
      <c r="C84" s="78">
        <v>655487.30000000005</v>
      </c>
      <c r="D84" s="44">
        <v>3795430.1</v>
      </c>
      <c r="E84" s="45">
        <v>1300648.7</v>
      </c>
      <c r="F84" s="45">
        <f t="shared" si="2"/>
        <v>34.268809218749674</v>
      </c>
      <c r="G84" s="51">
        <f t="shared" si="3"/>
        <v>1.9842469869362838</v>
      </c>
      <c r="I84" s="21"/>
      <c r="J84" s="29"/>
      <c r="K84" s="23"/>
      <c r="L84" s="25"/>
      <c r="M84" s="24"/>
    </row>
    <row r="85" spans="1:13" s="12" customFormat="1" ht="46.15" customHeight="1" x14ac:dyDescent="0.25">
      <c r="A85" s="13">
        <v>1400</v>
      </c>
      <c r="B85" s="27" t="s">
        <v>81</v>
      </c>
      <c r="C85" s="49">
        <v>0</v>
      </c>
      <c r="D85" s="49">
        <f>SUM(D86:D88)</f>
        <v>387064.80000000005</v>
      </c>
      <c r="E85" s="49">
        <f>SUM(E86:E88)</f>
        <v>0</v>
      </c>
      <c r="F85" s="49">
        <f t="shared" si="2"/>
        <v>0</v>
      </c>
      <c r="G85" s="52" t="s">
        <v>14</v>
      </c>
      <c r="I85" s="21"/>
      <c r="J85" s="29"/>
      <c r="K85" s="25"/>
      <c r="L85" s="25"/>
      <c r="M85" s="26"/>
    </row>
    <row r="86" spans="1:13" s="12" customFormat="1" ht="47.25" customHeight="1" x14ac:dyDescent="0.25">
      <c r="A86" s="19">
        <v>1401</v>
      </c>
      <c r="B86" s="30" t="s">
        <v>82</v>
      </c>
      <c r="C86" s="45">
        <v>0</v>
      </c>
      <c r="D86" s="44">
        <v>0</v>
      </c>
      <c r="E86" s="45">
        <v>0</v>
      </c>
      <c r="F86" s="53" t="s">
        <v>14</v>
      </c>
      <c r="G86" s="52" t="s">
        <v>14</v>
      </c>
      <c r="I86" s="21"/>
      <c r="J86" s="29"/>
      <c r="K86" s="31"/>
      <c r="L86" s="25"/>
      <c r="M86" s="32"/>
    </row>
    <row r="87" spans="1:13" s="12" customFormat="1" ht="16.149999999999999" customHeight="1" x14ac:dyDescent="0.25">
      <c r="A87" s="19">
        <v>1402</v>
      </c>
      <c r="B87" s="30" t="s">
        <v>83</v>
      </c>
      <c r="C87" s="44"/>
      <c r="D87" s="44">
        <v>366040.9</v>
      </c>
      <c r="E87" s="44"/>
      <c r="F87" s="45">
        <f t="shared" si="2"/>
        <v>0</v>
      </c>
      <c r="G87" s="52" t="s">
        <v>14</v>
      </c>
      <c r="H87" s="33"/>
      <c r="I87" s="16"/>
      <c r="J87" s="34"/>
      <c r="K87" s="18"/>
      <c r="L87" s="18"/>
      <c r="M87" s="15"/>
    </row>
    <row r="88" spans="1:13" s="12" customFormat="1" ht="30.75" customHeight="1" x14ac:dyDescent="0.25">
      <c r="A88" s="19">
        <v>1403</v>
      </c>
      <c r="B88" s="30" t="s">
        <v>84</v>
      </c>
      <c r="C88" s="54"/>
      <c r="D88" s="44">
        <v>21023.9</v>
      </c>
      <c r="E88" s="54"/>
      <c r="F88" s="45">
        <f t="shared" si="2"/>
        <v>0</v>
      </c>
      <c r="G88" s="52" t="s">
        <v>14</v>
      </c>
      <c r="H88" s="33"/>
      <c r="M88" s="35"/>
    </row>
    <row r="89" spans="1:13" s="36" customFormat="1" ht="25.15" customHeight="1" x14ac:dyDescent="0.2">
      <c r="A89" s="13"/>
      <c r="B89" s="37" t="s">
        <v>85</v>
      </c>
      <c r="C89" s="49">
        <f>C10+C20+C23+C29+C39+C44+C47+C56+C59+C67+C74+C79+C83</f>
        <v>60468923.999999993</v>
      </c>
      <c r="D89" s="49">
        <f>D10+D20+D23+D29+D39+D44+D47+D56+D59+D67+D74+D79+D83+D85</f>
        <v>153762732.69999999</v>
      </c>
      <c r="E89" s="49">
        <f>E10+E20+E23+E29+E39+E44+E47+E56+E59+E67+E74+E79+E83+E85</f>
        <v>66782515.800000012</v>
      </c>
      <c r="F89" s="49">
        <f>IF(D89=0,"",E89/D89*100)</f>
        <v>43.432185827691143</v>
      </c>
      <c r="G89" s="50">
        <f t="shared" si="3"/>
        <v>1.1044105200218217</v>
      </c>
      <c r="H89" s="33"/>
      <c r="M89" s="38"/>
    </row>
    <row r="90" spans="1:13" ht="15" customHeight="1" x14ac:dyDescent="0.2">
      <c r="A90" s="39"/>
      <c r="B90" s="40"/>
      <c r="C90" s="46"/>
      <c r="D90" s="46"/>
      <c r="E90" s="46"/>
      <c r="G90" s="56"/>
    </row>
    <row r="91" spans="1:13" ht="16.899999999999999" customHeight="1" x14ac:dyDescent="0.25">
      <c r="A91" s="41"/>
      <c r="B91" s="41"/>
      <c r="C91" s="46"/>
      <c r="D91" s="46"/>
      <c r="E91" s="46"/>
      <c r="G91" s="57"/>
      <c r="H91" s="42"/>
    </row>
    <row r="92" spans="1:13" ht="16.5" x14ac:dyDescent="0.25">
      <c r="A92" s="80"/>
      <c r="B92" s="80"/>
      <c r="C92" s="46"/>
      <c r="D92" s="79"/>
      <c r="E92" s="79"/>
    </row>
    <row r="93" spans="1:13" ht="12.75" x14ac:dyDescent="0.2">
      <c r="A93" s="39"/>
      <c r="B93" s="43"/>
      <c r="C93" s="46"/>
      <c r="D93" s="79"/>
      <c r="E93" s="79"/>
    </row>
    <row r="94" spans="1:13" ht="12.75" x14ac:dyDescent="0.2">
      <c r="A94" s="39"/>
      <c r="B94" s="43"/>
      <c r="C94" s="46"/>
      <c r="D94" s="46"/>
      <c r="E94" s="46"/>
    </row>
    <row r="95" spans="1:13" ht="12.75" x14ac:dyDescent="0.2">
      <c r="A95" s="39"/>
      <c r="B95" s="43"/>
      <c r="C95" s="58"/>
      <c r="D95" s="58"/>
      <c r="E95" s="59"/>
      <c r="F95" s="59"/>
    </row>
    <row r="96" spans="1:13" ht="12.75" x14ac:dyDescent="0.2">
      <c r="A96" s="39"/>
      <c r="B96" s="43"/>
      <c r="C96" s="58"/>
      <c r="D96" s="58"/>
      <c r="E96" s="59"/>
      <c r="F96" s="59"/>
    </row>
    <row r="97" spans="1:6" ht="12.75" x14ac:dyDescent="0.2">
      <c r="A97" s="39"/>
      <c r="B97" s="43"/>
      <c r="C97" s="58"/>
      <c r="D97" s="58"/>
      <c r="E97" s="59"/>
      <c r="F97" s="59"/>
    </row>
    <row r="98" spans="1:6" ht="12.75" x14ac:dyDescent="0.2">
      <c r="A98" s="39"/>
      <c r="B98" s="43"/>
      <c r="C98" s="58"/>
      <c r="D98" s="58"/>
      <c r="E98" s="59"/>
      <c r="F98" s="59"/>
    </row>
    <row r="99" spans="1:6" ht="12.75" x14ac:dyDescent="0.2">
      <c r="A99" s="39"/>
      <c r="B99" s="43"/>
      <c r="C99" s="58"/>
      <c r="D99" s="58"/>
      <c r="E99" s="59"/>
      <c r="F99" s="59"/>
    </row>
    <row r="100" spans="1:6" ht="12.75" x14ac:dyDescent="0.2">
      <c r="A100" s="39"/>
      <c r="B100" s="43"/>
      <c r="C100" s="58"/>
      <c r="D100" s="58"/>
      <c r="E100" s="59"/>
      <c r="F100" s="59"/>
    </row>
    <row r="101" spans="1:6" ht="12.75" x14ac:dyDescent="0.2">
      <c r="A101" s="39"/>
      <c r="B101" s="43"/>
      <c r="C101" s="58"/>
      <c r="D101" s="58"/>
      <c r="E101" s="59"/>
      <c r="F101" s="59"/>
    </row>
    <row r="102" spans="1:6" ht="12.75" x14ac:dyDescent="0.2">
      <c r="A102" s="39"/>
      <c r="B102" s="43"/>
      <c r="C102" s="58"/>
      <c r="D102" s="58"/>
      <c r="E102" s="59"/>
      <c r="F102" s="59"/>
    </row>
    <row r="103" spans="1:6" ht="12.75" x14ac:dyDescent="0.2">
      <c r="A103" s="39"/>
      <c r="B103" s="43"/>
      <c r="C103" s="58"/>
      <c r="D103" s="58"/>
      <c r="E103" s="59"/>
      <c r="F103" s="59"/>
    </row>
    <row r="104" spans="1:6" ht="12.75" x14ac:dyDescent="0.2">
      <c r="A104" s="39"/>
      <c r="B104" s="43"/>
      <c r="C104" s="58"/>
      <c r="D104" s="58"/>
      <c r="E104" s="59"/>
      <c r="F104" s="59"/>
    </row>
    <row r="105" spans="1:6" ht="12.75" x14ac:dyDescent="0.2">
      <c r="A105" s="39"/>
      <c r="B105" s="43"/>
      <c r="C105" s="58"/>
      <c r="D105" s="58"/>
      <c r="E105" s="59"/>
      <c r="F105" s="59"/>
    </row>
    <row r="106" spans="1:6" ht="12.75" x14ac:dyDescent="0.2">
      <c r="A106" s="39"/>
      <c r="B106" s="43"/>
      <c r="C106" s="58"/>
      <c r="D106" s="58"/>
      <c r="E106" s="59"/>
      <c r="F106" s="59"/>
    </row>
    <row r="107" spans="1:6" ht="12.75" x14ac:dyDescent="0.2">
      <c r="A107" s="39"/>
      <c r="B107" s="43"/>
      <c r="C107" s="58"/>
      <c r="D107" s="58"/>
      <c r="E107" s="59"/>
      <c r="F107" s="59"/>
    </row>
    <row r="108" spans="1:6" ht="12.75" x14ac:dyDescent="0.2">
      <c r="A108" s="39"/>
      <c r="B108" s="43"/>
      <c r="C108" s="58"/>
      <c r="D108" s="58"/>
      <c r="E108" s="59"/>
      <c r="F108" s="59"/>
    </row>
    <row r="109" spans="1:6" ht="12.75" x14ac:dyDescent="0.2">
      <c r="A109" s="39"/>
      <c r="B109" s="43"/>
      <c r="C109" s="58"/>
      <c r="D109" s="58"/>
      <c r="E109" s="59"/>
      <c r="F109" s="59"/>
    </row>
    <row r="110" spans="1:6" ht="12.75" x14ac:dyDescent="0.2">
      <c r="A110" s="39"/>
      <c r="B110" s="43"/>
      <c r="C110" s="58"/>
      <c r="D110" s="58"/>
      <c r="E110" s="59"/>
      <c r="F110" s="59"/>
    </row>
    <row r="111" spans="1:6" ht="12.75" x14ac:dyDescent="0.2">
      <c r="A111" s="39"/>
      <c r="B111" s="43"/>
      <c r="C111" s="58"/>
      <c r="D111" s="58"/>
      <c r="E111" s="59"/>
      <c r="F111" s="59"/>
    </row>
    <row r="112" spans="1:6" ht="12.75" x14ac:dyDescent="0.2">
      <c r="A112" s="39"/>
      <c r="B112" s="43"/>
      <c r="C112" s="58"/>
      <c r="D112" s="58"/>
      <c r="E112" s="59"/>
      <c r="F112" s="59"/>
    </row>
    <row r="113" spans="1:6" ht="12.75" x14ac:dyDescent="0.2">
      <c r="A113" s="39"/>
      <c r="B113" s="43"/>
      <c r="C113" s="58"/>
      <c r="D113" s="58"/>
      <c r="E113" s="59"/>
      <c r="F113" s="59"/>
    </row>
    <row r="114" spans="1:6" ht="12.75" x14ac:dyDescent="0.2">
      <c r="A114" s="39"/>
      <c r="B114" s="43"/>
      <c r="C114" s="58"/>
      <c r="D114" s="58"/>
      <c r="E114" s="59"/>
      <c r="F114" s="59"/>
    </row>
    <row r="115" spans="1:6" ht="12.75" x14ac:dyDescent="0.2">
      <c r="A115" s="39"/>
      <c r="B115" s="43"/>
      <c r="C115" s="58"/>
      <c r="D115" s="58"/>
      <c r="E115" s="59"/>
      <c r="F115" s="59"/>
    </row>
    <row r="116" spans="1:6" ht="12.75" x14ac:dyDescent="0.2">
      <c r="A116" s="39"/>
      <c r="B116" s="43"/>
      <c r="C116" s="58"/>
      <c r="D116" s="58"/>
      <c r="E116" s="59"/>
      <c r="F116" s="59"/>
    </row>
    <row r="117" spans="1:6" ht="12.75" x14ac:dyDescent="0.2">
      <c r="A117" s="39"/>
      <c r="B117" s="43"/>
      <c r="C117" s="58"/>
      <c r="D117" s="58"/>
      <c r="E117" s="59"/>
      <c r="F117" s="59"/>
    </row>
    <row r="118" spans="1:6" ht="12.75" x14ac:dyDescent="0.2">
      <c r="A118" s="39"/>
      <c r="B118" s="43"/>
      <c r="C118" s="58"/>
      <c r="D118" s="58"/>
      <c r="E118" s="59"/>
      <c r="F118" s="59"/>
    </row>
    <row r="119" spans="1:6" ht="12.75" x14ac:dyDescent="0.2">
      <c r="A119" s="39"/>
      <c r="B119" s="43"/>
      <c r="C119" s="58"/>
      <c r="D119" s="58"/>
      <c r="E119" s="59"/>
      <c r="F119" s="59"/>
    </row>
    <row r="120" spans="1:6" ht="12.75" x14ac:dyDescent="0.2">
      <c r="A120" s="39"/>
      <c r="B120" s="43"/>
      <c r="C120" s="58"/>
      <c r="D120" s="58"/>
      <c r="E120" s="59"/>
      <c r="F120" s="59"/>
    </row>
    <row r="121" spans="1:6" ht="12.75" x14ac:dyDescent="0.2">
      <c r="A121" s="39"/>
      <c r="B121" s="43"/>
      <c r="C121" s="58"/>
      <c r="D121" s="58"/>
      <c r="E121" s="59"/>
      <c r="F121" s="59"/>
    </row>
    <row r="122" spans="1:6" ht="12.75" x14ac:dyDescent="0.2">
      <c r="A122" s="39"/>
      <c r="B122" s="43"/>
      <c r="C122" s="58"/>
      <c r="D122" s="58"/>
      <c r="E122" s="59"/>
      <c r="F122" s="59"/>
    </row>
    <row r="123" spans="1:6" ht="12.75" x14ac:dyDescent="0.2">
      <c r="A123" s="39"/>
      <c r="B123" s="43"/>
      <c r="C123" s="58"/>
      <c r="D123" s="58"/>
      <c r="E123" s="59"/>
      <c r="F123" s="59"/>
    </row>
    <row r="124" spans="1:6" ht="12.75" x14ac:dyDescent="0.2">
      <c r="A124" s="39"/>
      <c r="B124" s="43"/>
      <c r="C124" s="58"/>
      <c r="D124" s="58"/>
      <c r="E124" s="59"/>
      <c r="F124" s="59"/>
    </row>
    <row r="125" spans="1:6" ht="12.75" x14ac:dyDescent="0.2">
      <c r="A125" s="39"/>
      <c r="B125" s="43"/>
      <c r="C125" s="58"/>
      <c r="D125" s="58"/>
      <c r="E125" s="59"/>
      <c r="F125" s="59"/>
    </row>
    <row r="126" spans="1:6" ht="12.75" x14ac:dyDescent="0.2">
      <c r="A126" s="39"/>
      <c r="B126" s="43"/>
      <c r="C126" s="58"/>
      <c r="D126" s="58"/>
      <c r="E126" s="59"/>
      <c r="F126" s="59"/>
    </row>
    <row r="127" spans="1:6" ht="12.75" x14ac:dyDescent="0.2">
      <c r="A127" s="39"/>
      <c r="B127" s="43"/>
      <c r="C127" s="58"/>
      <c r="D127" s="58"/>
      <c r="E127" s="59"/>
      <c r="F127" s="59"/>
    </row>
    <row r="128" spans="1:6" ht="12.75" x14ac:dyDescent="0.2">
      <c r="A128" s="39"/>
      <c r="B128" s="43"/>
      <c r="C128" s="58"/>
      <c r="D128" s="58"/>
      <c r="E128" s="59"/>
      <c r="F128" s="59"/>
    </row>
    <row r="129" spans="1:6" ht="12.75" x14ac:dyDescent="0.2">
      <c r="A129" s="39"/>
      <c r="B129" s="43"/>
      <c r="C129" s="58"/>
      <c r="D129" s="58"/>
      <c r="E129" s="59"/>
      <c r="F129" s="59"/>
    </row>
    <row r="130" spans="1:6" ht="12.75" x14ac:dyDescent="0.2">
      <c r="A130" s="39"/>
      <c r="B130" s="43"/>
      <c r="C130" s="58"/>
      <c r="D130" s="58"/>
      <c r="E130" s="59"/>
      <c r="F130" s="59"/>
    </row>
    <row r="131" spans="1:6" ht="12.75" x14ac:dyDescent="0.2">
      <c r="A131" s="39"/>
      <c r="B131" s="43"/>
      <c r="C131" s="58"/>
      <c r="D131" s="58"/>
      <c r="E131" s="59"/>
      <c r="F131" s="59"/>
    </row>
    <row r="132" spans="1:6" ht="12.75" x14ac:dyDescent="0.2">
      <c r="A132" s="39"/>
      <c r="B132" s="43"/>
      <c r="C132" s="58"/>
      <c r="D132" s="58"/>
      <c r="E132" s="59"/>
      <c r="F132" s="59"/>
    </row>
    <row r="133" spans="1:6" ht="12.75" x14ac:dyDescent="0.2">
      <c r="A133" s="39"/>
      <c r="B133" s="43"/>
      <c r="C133" s="58"/>
      <c r="D133" s="58"/>
      <c r="E133" s="59"/>
      <c r="F133" s="59"/>
    </row>
    <row r="134" spans="1:6" ht="12.75" x14ac:dyDescent="0.2">
      <c r="A134" s="39"/>
      <c r="B134" s="43"/>
      <c r="C134" s="58"/>
      <c r="D134" s="58"/>
      <c r="E134" s="59"/>
      <c r="F134" s="59"/>
    </row>
    <row r="135" spans="1:6" ht="12.75" x14ac:dyDescent="0.2">
      <c r="A135" s="39"/>
      <c r="B135" s="43"/>
      <c r="C135" s="58"/>
      <c r="D135" s="58"/>
      <c r="E135" s="59"/>
      <c r="F135" s="59"/>
    </row>
    <row r="136" spans="1:6" ht="12.75" x14ac:dyDescent="0.2">
      <c r="A136" s="39"/>
      <c r="B136" s="43"/>
      <c r="C136" s="58"/>
      <c r="D136" s="58"/>
      <c r="E136" s="59"/>
      <c r="F136" s="59"/>
    </row>
    <row r="137" spans="1:6" ht="12.75" x14ac:dyDescent="0.2">
      <c r="A137" s="39"/>
      <c r="B137" s="43"/>
      <c r="C137" s="58"/>
      <c r="D137" s="58"/>
      <c r="E137" s="59"/>
      <c r="F137" s="59"/>
    </row>
    <row r="138" spans="1:6" ht="12.75" x14ac:dyDescent="0.2">
      <c r="A138" s="39"/>
      <c r="B138" s="43"/>
      <c r="C138" s="58"/>
      <c r="D138" s="58"/>
      <c r="E138" s="59"/>
      <c r="F138" s="59"/>
    </row>
    <row r="139" spans="1:6" ht="12.75" x14ac:dyDescent="0.2">
      <c r="A139" s="39"/>
      <c r="B139" s="43"/>
      <c r="C139" s="58"/>
      <c r="D139" s="58"/>
      <c r="E139" s="59"/>
      <c r="F139" s="59"/>
    </row>
    <row r="140" spans="1:6" ht="12.75" x14ac:dyDescent="0.2">
      <c r="A140" s="39"/>
      <c r="B140" s="43"/>
      <c r="C140" s="58"/>
      <c r="D140" s="58"/>
      <c r="E140" s="59"/>
      <c r="F140" s="59"/>
    </row>
    <row r="141" spans="1:6" ht="12.75" x14ac:dyDescent="0.2">
      <c r="A141" s="39"/>
      <c r="B141" s="43"/>
      <c r="C141" s="58"/>
      <c r="D141" s="58"/>
      <c r="E141" s="59"/>
      <c r="F141" s="59"/>
    </row>
    <row r="142" spans="1:6" ht="12.75" x14ac:dyDescent="0.2">
      <c r="A142" s="39"/>
      <c r="B142" s="43"/>
      <c r="C142" s="58"/>
      <c r="D142" s="58"/>
      <c r="E142" s="59"/>
      <c r="F142" s="59"/>
    </row>
    <row r="143" spans="1:6" ht="12.75" x14ac:dyDescent="0.2">
      <c r="A143" s="39"/>
      <c r="B143" s="43"/>
      <c r="C143" s="58"/>
      <c r="D143" s="58"/>
      <c r="E143" s="59"/>
      <c r="F143" s="59"/>
    </row>
    <row r="144" spans="1:6" ht="12.75" x14ac:dyDescent="0.2">
      <c r="A144" s="39"/>
      <c r="B144" s="43"/>
      <c r="C144" s="58"/>
      <c r="D144" s="58"/>
      <c r="E144" s="59"/>
      <c r="F144" s="59"/>
    </row>
    <row r="145" spans="1:6" ht="12.75" x14ac:dyDescent="0.2">
      <c r="A145" s="39"/>
      <c r="B145" s="43"/>
      <c r="C145" s="58"/>
      <c r="D145" s="58"/>
      <c r="E145" s="59"/>
      <c r="F145" s="59"/>
    </row>
    <row r="146" spans="1:6" ht="12.75" x14ac:dyDescent="0.2">
      <c r="A146" s="39"/>
      <c r="B146" s="43"/>
      <c r="C146" s="58"/>
      <c r="D146" s="58"/>
      <c r="E146" s="59"/>
      <c r="F146" s="59"/>
    </row>
    <row r="147" spans="1:6" ht="12.75" x14ac:dyDescent="0.2">
      <c r="A147" s="39"/>
      <c r="B147" s="43"/>
      <c r="C147" s="58"/>
      <c r="D147" s="58"/>
      <c r="E147" s="59"/>
      <c r="F147" s="59"/>
    </row>
    <row r="148" spans="1:6" ht="12.75" x14ac:dyDescent="0.2">
      <c r="A148" s="39"/>
      <c r="B148" s="43"/>
      <c r="C148" s="58"/>
      <c r="D148" s="58"/>
      <c r="E148" s="59"/>
      <c r="F148" s="59"/>
    </row>
    <row r="149" spans="1:6" ht="12.75" x14ac:dyDescent="0.2">
      <c r="A149" s="39"/>
      <c r="B149" s="43"/>
      <c r="C149" s="58"/>
      <c r="D149" s="58"/>
      <c r="E149" s="59"/>
      <c r="F149" s="59"/>
    </row>
    <row r="150" spans="1:6" ht="12.75" x14ac:dyDescent="0.2">
      <c r="A150" s="39"/>
      <c r="B150" s="43"/>
      <c r="C150" s="58"/>
      <c r="D150" s="58"/>
      <c r="E150" s="59"/>
      <c r="F150" s="59"/>
    </row>
    <row r="151" spans="1:6" ht="12.75" x14ac:dyDescent="0.2">
      <c r="A151" s="39"/>
      <c r="B151" s="43"/>
      <c r="C151" s="58"/>
      <c r="D151" s="58"/>
      <c r="E151" s="59"/>
      <c r="F151" s="59"/>
    </row>
    <row r="152" spans="1:6" ht="12.75" x14ac:dyDescent="0.2">
      <c r="A152" s="39"/>
      <c r="B152" s="43"/>
      <c r="C152" s="58"/>
      <c r="D152" s="58"/>
      <c r="E152" s="59"/>
      <c r="F152" s="59"/>
    </row>
    <row r="153" spans="1:6" ht="12.75" x14ac:dyDescent="0.2">
      <c r="A153" s="39"/>
      <c r="B153" s="43"/>
      <c r="C153" s="58"/>
      <c r="D153" s="58"/>
      <c r="E153" s="59"/>
      <c r="F153" s="59"/>
    </row>
    <row r="154" spans="1:6" ht="12.75" x14ac:dyDescent="0.2">
      <c r="A154" s="39"/>
      <c r="B154" s="43"/>
      <c r="C154" s="58"/>
      <c r="D154" s="58"/>
      <c r="E154" s="59"/>
      <c r="F154" s="59"/>
    </row>
    <row r="155" spans="1:6" ht="12.75" x14ac:dyDescent="0.2">
      <c r="A155" s="39"/>
      <c r="B155" s="43"/>
      <c r="C155" s="58"/>
      <c r="D155" s="58"/>
      <c r="E155" s="59"/>
      <c r="F155" s="59"/>
    </row>
    <row r="156" spans="1:6" ht="12.75" x14ac:dyDescent="0.2">
      <c r="A156" s="39"/>
      <c r="B156" s="43"/>
      <c r="C156" s="58"/>
      <c r="D156" s="58"/>
      <c r="E156" s="59"/>
      <c r="F156" s="59"/>
    </row>
    <row r="157" spans="1:6" ht="12.75" x14ac:dyDescent="0.2">
      <c r="A157" s="39"/>
      <c r="B157" s="43"/>
      <c r="C157" s="58"/>
      <c r="D157" s="58"/>
      <c r="E157" s="59"/>
      <c r="F157" s="59"/>
    </row>
    <row r="158" spans="1:6" ht="12.75" x14ac:dyDescent="0.2">
      <c r="A158" s="39"/>
      <c r="B158" s="43"/>
      <c r="C158" s="58"/>
      <c r="D158" s="58"/>
      <c r="E158" s="59"/>
      <c r="F158" s="59"/>
    </row>
    <row r="159" spans="1:6" ht="12.75" x14ac:dyDescent="0.2">
      <c r="A159" s="39"/>
      <c r="B159" s="43"/>
      <c r="C159" s="58"/>
      <c r="D159" s="58"/>
      <c r="E159" s="59"/>
      <c r="F159" s="59"/>
    </row>
    <row r="160" spans="1:6" ht="12.75" x14ac:dyDescent="0.2">
      <c r="A160" s="39"/>
      <c r="B160" s="43"/>
      <c r="C160" s="58"/>
      <c r="D160" s="58"/>
      <c r="E160" s="59"/>
      <c r="F160" s="59"/>
    </row>
    <row r="161" spans="1:6" ht="12.75" x14ac:dyDescent="0.2">
      <c r="A161" s="39"/>
      <c r="B161" s="43"/>
      <c r="C161" s="58"/>
      <c r="D161" s="58"/>
      <c r="E161" s="59"/>
      <c r="F161" s="59"/>
    </row>
    <row r="162" spans="1:6" ht="12.75" x14ac:dyDescent="0.2">
      <c r="A162" s="39"/>
      <c r="B162" s="43"/>
      <c r="C162" s="58"/>
      <c r="D162" s="58"/>
      <c r="E162" s="59"/>
      <c r="F162" s="59"/>
    </row>
    <row r="163" spans="1:6" ht="12.75" x14ac:dyDescent="0.2">
      <c r="A163" s="39"/>
      <c r="B163" s="43"/>
      <c r="C163" s="58"/>
      <c r="D163" s="58"/>
      <c r="E163" s="59"/>
      <c r="F163" s="59"/>
    </row>
    <row r="164" spans="1:6" ht="12.75" x14ac:dyDescent="0.2">
      <c r="A164" s="39"/>
      <c r="B164" s="43"/>
      <c r="C164" s="58"/>
      <c r="D164" s="58"/>
      <c r="E164" s="59"/>
      <c r="F164" s="59"/>
    </row>
    <row r="165" spans="1:6" ht="12.75" x14ac:dyDescent="0.2">
      <c r="A165" s="39"/>
      <c r="B165" s="43"/>
      <c r="C165" s="58"/>
      <c r="D165" s="58"/>
      <c r="E165" s="59"/>
      <c r="F165" s="59"/>
    </row>
    <row r="166" spans="1:6" ht="12.75" x14ac:dyDescent="0.2">
      <c r="A166" s="39"/>
      <c r="B166" s="43"/>
      <c r="C166" s="58"/>
      <c r="D166" s="58"/>
      <c r="E166" s="59"/>
      <c r="F166" s="59"/>
    </row>
    <row r="167" spans="1:6" ht="12.75" x14ac:dyDescent="0.2">
      <c r="A167" s="39"/>
      <c r="B167" s="43"/>
      <c r="C167" s="58"/>
      <c r="D167" s="58"/>
      <c r="E167" s="59"/>
      <c r="F167" s="59"/>
    </row>
    <row r="168" spans="1:6" ht="12.75" x14ac:dyDescent="0.2">
      <c r="A168" s="39"/>
      <c r="B168" s="43"/>
      <c r="C168" s="58"/>
      <c r="D168" s="58"/>
      <c r="E168" s="59"/>
      <c r="F168" s="59"/>
    </row>
    <row r="169" spans="1:6" ht="12.75" x14ac:dyDescent="0.2">
      <c r="A169" s="39"/>
      <c r="B169" s="43"/>
      <c r="C169" s="58"/>
      <c r="D169" s="58"/>
      <c r="E169" s="59"/>
      <c r="F169" s="59"/>
    </row>
    <row r="170" spans="1:6" ht="12.75" x14ac:dyDescent="0.2">
      <c r="A170" s="39"/>
      <c r="B170" s="43"/>
      <c r="C170" s="58"/>
      <c r="D170" s="58"/>
      <c r="E170" s="59"/>
      <c r="F170" s="59"/>
    </row>
    <row r="171" spans="1:6" ht="12.75" x14ac:dyDescent="0.2">
      <c r="A171" s="39"/>
      <c r="B171" s="43"/>
      <c r="C171" s="58"/>
      <c r="D171" s="58"/>
      <c r="E171" s="59"/>
      <c r="F171" s="59"/>
    </row>
    <row r="172" spans="1:6" ht="12.75" x14ac:dyDescent="0.2">
      <c r="A172" s="39"/>
      <c r="B172" s="43"/>
      <c r="C172" s="58"/>
      <c r="D172" s="58"/>
      <c r="E172" s="59"/>
      <c r="F172" s="59"/>
    </row>
    <row r="173" spans="1:6" ht="12.75" x14ac:dyDescent="0.2">
      <c r="A173" s="39"/>
      <c r="B173" s="43"/>
      <c r="C173" s="58"/>
      <c r="D173" s="58"/>
      <c r="E173" s="59"/>
      <c r="F173" s="59"/>
    </row>
    <row r="174" spans="1:6" ht="12.75" x14ac:dyDescent="0.2">
      <c r="A174" s="39"/>
      <c r="B174" s="43"/>
      <c r="C174" s="58"/>
      <c r="D174" s="58"/>
      <c r="E174" s="59"/>
      <c r="F174" s="59"/>
    </row>
    <row r="175" spans="1:6" ht="12.75" x14ac:dyDescent="0.2">
      <c r="A175" s="39"/>
      <c r="B175" s="43"/>
      <c r="C175" s="58"/>
      <c r="D175" s="58"/>
      <c r="E175" s="59"/>
      <c r="F175" s="59"/>
    </row>
    <row r="176" spans="1:6" ht="12.75" x14ac:dyDescent="0.2">
      <c r="A176" s="39"/>
      <c r="B176" s="43"/>
      <c r="C176" s="58"/>
      <c r="D176" s="58"/>
      <c r="E176" s="59"/>
      <c r="F176" s="59"/>
    </row>
    <row r="177" spans="1:6" ht="12.75" x14ac:dyDescent="0.2">
      <c r="A177" s="39"/>
      <c r="B177" s="43"/>
      <c r="C177" s="58"/>
      <c r="D177" s="58"/>
      <c r="E177" s="59"/>
      <c r="F177" s="59"/>
    </row>
    <row r="178" spans="1:6" ht="12.75" x14ac:dyDescent="0.2">
      <c r="A178" s="39"/>
      <c r="B178" s="43"/>
      <c r="C178" s="58"/>
      <c r="D178" s="58"/>
      <c r="E178" s="59"/>
      <c r="F178" s="59"/>
    </row>
    <row r="179" spans="1:6" ht="12.75" x14ac:dyDescent="0.2">
      <c r="A179" s="39"/>
      <c r="B179" s="43"/>
      <c r="C179" s="58"/>
      <c r="D179" s="58"/>
      <c r="E179" s="59"/>
      <c r="F179" s="59"/>
    </row>
    <row r="180" spans="1:6" ht="12.75" x14ac:dyDescent="0.2">
      <c r="A180" s="39"/>
      <c r="B180" s="43"/>
      <c r="C180" s="58"/>
      <c r="D180" s="58"/>
      <c r="E180" s="59"/>
      <c r="F180" s="59"/>
    </row>
    <row r="181" spans="1:6" ht="12.75" x14ac:dyDescent="0.2">
      <c r="A181" s="39"/>
      <c r="B181" s="43"/>
      <c r="C181" s="58"/>
      <c r="D181" s="58"/>
      <c r="E181" s="59"/>
      <c r="F181" s="59"/>
    </row>
    <row r="182" spans="1:6" ht="12.75" x14ac:dyDescent="0.2">
      <c r="A182" s="39"/>
      <c r="B182" s="43"/>
      <c r="C182" s="58"/>
      <c r="D182" s="58"/>
      <c r="E182" s="59"/>
      <c r="F182" s="59"/>
    </row>
    <row r="183" spans="1:6" ht="12.75" x14ac:dyDescent="0.2">
      <c r="A183" s="39"/>
      <c r="B183" s="43"/>
      <c r="C183" s="58"/>
      <c r="D183" s="58"/>
      <c r="E183" s="59"/>
      <c r="F183" s="59"/>
    </row>
    <row r="184" spans="1:6" ht="12.75" x14ac:dyDescent="0.2">
      <c r="A184" s="39"/>
      <c r="B184" s="43"/>
      <c r="C184" s="58"/>
      <c r="D184" s="58"/>
      <c r="E184" s="59"/>
      <c r="F184" s="59"/>
    </row>
    <row r="185" spans="1:6" ht="12.75" x14ac:dyDescent="0.2">
      <c r="A185" s="39"/>
      <c r="B185" s="43"/>
      <c r="C185" s="58"/>
      <c r="D185" s="58"/>
      <c r="E185" s="59"/>
      <c r="F185" s="59"/>
    </row>
    <row r="186" spans="1:6" ht="12.75" x14ac:dyDescent="0.2">
      <c r="A186" s="39"/>
      <c r="B186" s="43"/>
      <c r="C186" s="58"/>
      <c r="D186" s="58"/>
      <c r="E186" s="59"/>
      <c r="F186" s="59"/>
    </row>
    <row r="187" spans="1:6" ht="12.75" x14ac:dyDescent="0.2">
      <c r="A187" s="39"/>
      <c r="B187" s="43"/>
      <c r="C187" s="58"/>
      <c r="D187" s="58"/>
      <c r="E187" s="59"/>
      <c r="F187" s="59"/>
    </row>
    <row r="188" spans="1:6" ht="12.75" x14ac:dyDescent="0.2">
      <c r="A188" s="39"/>
      <c r="B188" s="43"/>
      <c r="C188" s="58"/>
      <c r="D188" s="58"/>
      <c r="E188" s="59"/>
      <c r="F188" s="59"/>
    </row>
    <row r="189" spans="1:6" ht="12.75" x14ac:dyDescent="0.2">
      <c r="A189" s="39"/>
      <c r="B189" s="43"/>
      <c r="C189" s="58"/>
      <c r="D189" s="58"/>
      <c r="E189" s="59"/>
      <c r="F189" s="59"/>
    </row>
    <row r="190" spans="1:6" ht="12.75" x14ac:dyDescent="0.2">
      <c r="A190" s="39"/>
      <c r="B190" s="43"/>
      <c r="C190" s="58"/>
      <c r="D190" s="58"/>
      <c r="E190" s="59"/>
      <c r="F190" s="59"/>
    </row>
    <row r="191" spans="1:6" ht="12.75" x14ac:dyDescent="0.2">
      <c r="A191" s="39"/>
      <c r="B191" s="43"/>
      <c r="C191" s="58"/>
      <c r="D191" s="58"/>
      <c r="E191" s="59"/>
      <c r="F191" s="59"/>
    </row>
    <row r="192" spans="1:6" ht="12.75" x14ac:dyDescent="0.2">
      <c r="A192" s="39"/>
      <c r="B192" s="43"/>
      <c r="C192" s="58"/>
      <c r="D192" s="58"/>
      <c r="E192" s="59"/>
      <c r="F192" s="59"/>
    </row>
    <row r="193" spans="1:6" ht="12.75" x14ac:dyDescent="0.2">
      <c r="A193" s="39"/>
      <c r="B193" s="43"/>
      <c r="C193" s="58"/>
      <c r="D193" s="58"/>
      <c r="E193" s="59"/>
      <c r="F193" s="59"/>
    </row>
    <row r="194" spans="1:6" ht="12.75" x14ac:dyDescent="0.2">
      <c r="A194" s="39"/>
      <c r="B194" s="43"/>
      <c r="C194" s="58"/>
      <c r="D194" s="58"/>
      <c r="E194" s="59"/>
      <c r="F194" s="59"/>
    </row>
    <row r="195" spans="1:6" ht="12.75" x14ac:dyDescent="0.2">
      <c r="A195" s="39"/>
      <c r="B195" s="43"/>
      <c r="C195" s="58"/>
      <c r="D195" s="58"/>
      <c r="E195" s="59"/>
      <c r="F195" s="59"/>
    </row>
    <row r="196" spans="1:6" ht="12.75" x14ac:dyDescent="0.2">
      <c r="A196" s="39"/>
      <c r="B196" s="43"/>
      <c r="C196" s="58"/>
      <c r="D196" s="58"/>
      <c r="E196" s="59"/>
      <c r="F196" s="59"/>
    </row>
    <row r="197" spans="1:6" ht="12.75" x14ac:dyDescent="0.2">
      <c r="A197" s="39"/>
      <c r="B197" s="43"/>
      <c r="C197" s="58"/>
      <c r="D197" s="58"/>
      <c r="E197" s="59"/>
      <c r="F197" s="59"/>
    </row>
    <row r="198" spans="1:6" ht="12.75" x14ac:dyDescent="0.2">
      <c r="A198" s="39"/>
      <c r="B198" s="43"/>
      <c r="C198" s="58"/>
      <c r="D198" s="58"/>
      <c r="E198" s="59"/>
      <c r="F198" s="59"/>
    </row>
    <row r="199" spans="1:6" ht="12.75" x14ac:dyDescent="0.2">
      <c r="A199" s="39"/>
      <c r="B199" s="43"/>
      <c r="C199" s="58"/>
      <c r="D199" s="58"/>
      <c r="E199" s="59"/>
      <c r="F199" s="59"/>
    </row>
    <row r="200" spans="1:6" ht="12.75" x14ac:dyDescent="0.2">
      <c r="A200" s="39"/>
      <c r="B200" s="43"/>
      <c r="C200" s="58"/>
      <c r="D200" s="58"/>
      <c r="E200" s="59"/>
      <c r="F200" s="59"/>
    </row>
    <row r="201" spans="1:6" ht="12.75" x14ac:dyDescent="0.2">
      <c r="A201" s="39"/>
      <c r="B201" s="43"/>
      <c r="C201" s="58"/>
      <c r="D201" s="58"/>
      <c r="E201" s="59"/>
      <c r="F201" s="59"/>
    </row>
    <row r="202" spans="1:6" ht="12.75" x14ac:dyDescent="0.2">
      <c r="A202" s="39"/>
      <c r="B202" s="43"/>
      <c r="C202" s="58"/>
      <c r="D202" s="58"/>
      <c r="E202" s="59"/>
      <c r="F202" s="59"/>
    </row>
    <row r="203" spans="1:6" ht="12.75" x14ac:dyDescent="0.2">
      <c r="A203" s="39"/>
      <c r="B203" s="43"/>
      <c r="C203" s="58"/>
      <c r="D203" s="58"/>
      <c r="E203" s="59"/>
      <c r="F203" s="59"/>
    </row>
    <row r="204" spans="1:6" ht="12.75" x14ac:dyDescent="0.2">
      <c r="A204" s="39"/>
      <c r="B204" s="43"/>
      <c r="C204" s="58"/>
      <c r="D204" s="58"/>
      <c r="E204" s="59"/>
      <c r="F204" s="59"/>
    </row>
    <row r="205" spans="1:6" ht="12.75" x14ac:dyDescent="0.2">
      <c r="A205" s="39"/>
      <c r="B205" s="43"/>
      <c r="C205" s="58"/>
      <c r="D205" s="58"/>
      <c r="E205" s="59"/>
      <c r="F205" s="59"/>
    </row>
    <row r="206" spans="1:6" ht="12.75" x14ac:dyDescent="0.2">
      <c r="A206" s="39"/>
      <c r="B206" s="43"/>
      <c r="C206" s="58"/>
      <c r="D206" s="58"/>
      <c r="E206" s="59"/>
      <c r="F206" s="59"/>
    </row>
    <row r="207" spans="1:6" ht="12.75" x14ac:dyDescent="0.2">
      <c r="A207" s="39"/>
      <c r="B207" s="43"/>
      <c r="C207" s="58"/>
      <c r="D207" s="58"/>
      <c r="E207" s="59"/>
      <c r="F207" s="59"/>
    </row>
    <row r="208" spans="1:6" ht="12.75" x14ac:dyDescent="0.2">
      <c r="A208" s="39"/>
      <c r="B208" s="43"/>
      <c r="C208" s="58"/>
      <c r="D208" s="58"/>
      <c r="E208" s="59"/>
      <c r="F208" s="59"/>
    </row>
    <row r="209" spans="1:6" ht="12.75" x14ac:dyDescent="0.2">
      <c r="A209" s="39"/>
      <c r="B209" s="43"/>
      <c r="C209" s="58"/>
      <c r="D209" s="58"/>
      <c r="E209" s="59"/>
      <c r="F209" s="59"/>
    </row>
    <row r="210" spans="1:6" ht="12.75" x14ac:dyDescent="0.2">
      <c r="A210" s="39"/>
      <c r="B210" s="43"/>
      <c r="C210" s="58"/>
      <c r="D210" s="58"/>
      <c r="E210" s="59"/>
      <c r="F210" s="59"/>
    </row>
    <row r="211" spans="1:6" ht="12.75" x14ac:dyDescent="0.2">
      <c r="A211" s="39"/>
      <c r="B211" s="43"/>
      <c r="C211" s="58"/>
      <c r="D211" s="58"/>
      <c r="E211" s="59"/>
      <c r="F211" s="59"/>
    </row>
    <row r="212" spans="1:6" ht="12.75" x14ac:dyDescent="0.2">
      <c r="A212" s="39"/>
      <c r="B212" s="43"/>
      <c r="C212" s="58"/>
      <c r="D212" s="58"/>
      <c r="E212" s="59"/>
      <c r="F212" s="59"/>
    </row>
    <row r="213" spans="1:6" ht="12.75" x14ac:dyDescent="0.2">
      <c r="A213" s="39"/>
      <c r="B213" s="43"/>
      <c r="C213" s="58"/>
      <c r="D213" s="58"/>
      <c r="E213" s="59"/>
      <c r="F213" s="59"/>
    </row>
    <row r="214" spans="1:6" ht="12.75" x14ac:dyDescent="0.2">
      <c r="A214" s="39"/>
      <c r="B214" s="43"/>
      <c r="C214" s="58"/>
      <c r="D214" s="58"/>
      <c r="E214" s="59"/>
      <c r="F214" s="59"/>
    </row>
    <row r="215" spans="1:6" ht="12.75" x14ac:dyDescent="0.2">
      <c r="A215" s="39"/>
      <c r="B215" s="43"/>
      <c r="C215" s="58"/>
      <c r="D215" s="58"/>
      <c r="E215" s="59"/>
      <c r="F215" s="59"/>
    </row>
    <row r="216" spans="1:6" ht="12.75" x14ac:dyDescent="0.2">
      <c r="A216" s="39"/>
      <c r="B216" s="43"/>
      <c r="C216" s="58"/>
      <c r="D216" s="58"/>
      <c r="E216" s="59"/>
      <c r="F216" s="59"/>
    </row>
    <row r="217" spans="1:6" ht="12.75" x14ac:dyDescent="0.2">
      <c r="A217" s="39"/>
      <c r="B217" s="43"/>
      <c r="C217" s="58"/>
      <c r="D217" s="58"/>
      <c r="E217" s="59"/>
      <c r="F217" s="59"/>
    </row>
    <row r="218" spans="1:6" ht="12.75" x14ac:dyDescent="0.2">
      <c r="A218" s="39"/>
      <c r="B218" s="43"/>
      <c r="C218" s="58"/>
      <c r="D218" s="58"/>
      <c r="E218" s="59"/>
      <c r="F218" s="59"/>
    </row>
    <row r="219" spans="1:6" ht="12.75" x14ac:dyDescent="0.2">
      <c r="A219" s="39"/>
      <c r="B219" s="43"/>
      <c r="C219" s="58"/>
      <c r="D219" s="58"/>
      <c r="E219" s="59"/>
      <c r="F219" s="59"/>
    </row>
    <row r="220" spans="1:6" ht="12.75" x14ac:dyDescent="0.2">
      <c r="A220" s="39"/>
      <c r="B220" s="43"/>
      <c r="C220" s="58"/>
      <c r="D220" s="58"/>
      <c r="E220" s="59"/>
      <c r="F220" s="59"/>
    </row>
    <row r="221" spans="1:6" ht="12.75" x14ac:dyDescent="0.2">
      <c r="A221" s="39"/>
      <c r="B221" s="43"/>
      <c r="C221" s="58"/>
      <c r="D221" s="58"/>
      <c r="E221" s="59"/>
      <c r="F221" s="59"/>
    </row>
    <row r="222" spans="1:6" ht="12.75" x14ac:dyDescent="0.2">
      <c r="A222" s="39"/>
      <c r="B222" s="43"/>
      <c r="C222" s="58"/>
      <c r="D222" s="58"/>
      <c r="E222" s="59"/>
      <c r="F222" s="59"/>
    </row>
    <row r="223" spans="1:6" ht="12.75" x14ac:dyDescent="0.2">
      <c r="A223" s="39"/>
      <c r="B223" s="43"/>
      <c r="C223" s="58"/>
      <c r="D223" s="58"/>
      <c r="E223" s="59"/>
      <c r="F223" s="59"/>
    </row>
    <row r="224" spans="1:6" ht="12.75" x14ac:dyDescent="0.2">
      <c r="A224" s="39"/>
      <c r="B224" s="43"/>
      <c r="C224" s="58"/>
      <c r="D224" s="58"/>
      <c r="E224" s="59"/>
      <c r="F224" s="59"/>
    </row>
    <row r="225" spans="1:6" ht="12.75" x14ac:dyDescent="0.2">
      <c r="A225" s="39"/>
      <c r="B225" s="43"/>
      <c r="C225" s="58"/>
      <c r="D225" s="58"/>
      <c r="E225" s="59"/>
      <c r="F225" s="59"/>
    </row>
    <row r="226" spans="1:6" ht="12.75" x14ac:dyDescent="0.2">
      <c r="A226" s="39"/>
      <c r="B226" s="43"/>
      <c r="C226" s="58"/>
      <c r="D226" s="58"/>
      <c r="E226" s="59"/>
      <c r="F226" s="59"/>
    </row>
    <row r="227" spans="1:6" ht="12.75" x14ac:dyDescent="0.2">
      <c r="A227" s="39"/>
      <c r="B227" s="43"/>
      <c r="C227" s="58"/>
      <c r="D227" s="58"/>
      <c r="E227" s="59"/>
      <c r="F227" s="59"/>
    </row>
    <row r="228" spans="1:6" ht="12.75" x14ac:dyDescent="0.2">
      <c r="A228" s="39"/>
      <c r="B228" s="43"/>
      <c r="C228" s="58"/>
      <c r="D228" s="58"/>
      <c r="E228" s="59"/>
      <c r="F228" s="59"/>
    </row>
    <row r="229" spans="1:6" ht="12.75" x14ac:dyDescent="0.2">
      <c r="A229" s="39"/>
      <c r="B229" s="43"/>
      <c r="C229" s="58"/>
      <c r="D229" s="58"/>
      <c r="E229" s="59"/>
      <c r="F229" s="59"/>
    </row>
    <row r="230" spans="1:6" ht="12.75" x14ac:dyDescent="0.2">
      <c r="A230" s="39"/>
      <c r="B230" s="43"/>
      <c r="C230" s="58"/>
      <c r="D230" s="58"/>
      <c r="E230" s="59"/>
      <c r="F230" s="59"/>
    </row>
    <row r="231" spans="1:6" ht="12.75" x14ac:dyDescent="0.2">
      <c r="A231" s="39"/>
      <c r="B231" s="43"/>
      <c r="C231" s="58"/>
      <c r="D231" s="58"/>
      <c r="E231" s="59"/>
      <c r="F231" s="59"/>
    </row>
    <row r="232" spans="1:6" ht="12.75" x14ac:dyDescent="0.2">
      <c r="A232" s="39"/>
      <c r="B232" s="43"/>
      <c r="C232" s="58"/>
      <c r="D232" s="58"/>
      <c r="E232" s="59"/>
      <c r="F232" s="59"/>
    </row>
    <row r="233" spans="1:6" ht="12.75" x14ac:dyDescent="0.2">
      <c r="A233" s="39"/>
      <c r="B233" s="43"/>
      <c r="C233" s="58"/>
      <c r="D233" s="58"/>
      <c r="E233" s="59"/>
      <c r="F233" s="59"/>
    </row>
    <row r="234" spans="1:6" ht="12.75" x14ac:dyDescent="0.2">
      <c r="A234" s="39"/>
      <c r="B234" s="43"/>
      <c r="C234" s="58"/>
      <c r="D234" s="58"/>
      <c r="E234" s="59"/>
      <c r="F234" s="59"/>
    </row>
    <row r="235" spans="1:6" ht="12.75" x14ac:dyDescent="0.2">
      <c r="A235" s="39"/>
      <c r="B235" s="43"/>
      <c r="C235" s="58"/>
      <c r="D235" s="58"/>
      <c r="E235" s="59"/>
      <c r="F235" s="59"/>
    </row>
    <row r="236" spans="1:6" ht="12.75" x14ac:dyDescent="0.2">
      <c r="A236" s="39"/>
      <c r="B236" s="43"/>
      <c r="C236" s="58"/>
      <c r="D236" s="58"/>
      <c r="E236" s="59"/>
      <c r="F236" s="59"/>
    </row>
    <row r="237" spans="1:6" ht="12.75" x14ac:dyDescent="0.2">
      <c r="A237" s="39"/>
      <c r="B237" s="43"/>
      <c r="C237" s="58"/>
      <c r="D237" s="58"/>
      <c r="E237" s="59"/>
      <c r="F237" s="59"/>
    </row>
    <row r="238" spans="1:6" ht="12.75" x14ac:dyDescent="0.2">
      <c r="A238" s="39"/>
      <c r="B238" s="43"/>
      <c r="C238" s="58"/>
      <c r="D238" s="58"/>
      <c r="E238" s="59"/>
      <c r="F238" s="59"/>
    </row>
    <row r="239" spans="1:6" ht="12.75" x14ac:dyDescent="0.2">
      <c r="A239" s="39"/>
      <c r="B239" s="43"/>
      <c r="C239" s="58"/>
      <c r="D239" s="58"/>
      <c r="E239" s="59"/>
      <c r="F239" s="59"/>
    </row>
    <row r="240" spans="1:6" ht="12.75" x14ac:dyDescent="0.2">
      <c r="A240" s="39"/>
      <c r="B240" s="43"/>
      <c r="C240" s="58"/>
      <c r="D240" s="58"/>
      <c r="E240" s="59"/>
      <c r="F240" s="59"/>
    </row>
    <row r="241" spans="1:6" ht="12.75" x14ac:dyDescent="0.2">
      <c r="A241" s="39"/>
      <c r="B241" s="43"/>
      <c r="C241" s="58"/>
      <c r="D241" s="58"/>
      <c r="E241" s="59"/>
      <c r="F241" s="59"/>
    </row>
    <row r="242" spans="1:6" ht="12.75" x14ac:dyDescent="0.2">
      <c r="A242" s="39"/>
      <c r="B242" s="43"/>
      <c r="C242" s="58"/>
      <c r="D242" s="58"/>
      <c r="E242" s="59"/>
      <c r="F242" s="59"/>
    </row>
    <row r="243" spans="1:6" ht="12.75" x14ac:dyDescent="0.2">
      <c r="A243" s="39"/>
      <c r="B243" s="43"/>
      <c r="C243" s="58"/>
      <c r="D243" s="58"/>
      <c r="E243" s="59"/>
      <c r="F243" s="59"/>
    </row>
    <row r="244" spans="1:6" ht="12.75" x14ac:dyDescent="0.2">
      <c r="A244" s="39"/>
      <c r="B244" s="43"/>
      <c r="C244" s="58"/>
      <c r="D244" s="58"/>
      <c r="E244" s="59"/>
      <c r="F244" s="59"/>
    </row>
    <row r="245" spans="1:6" ht="12.75" x14ac:dyDescent="0.2">
      <c r="A245" s="39"/>
      <c r="B245" s="43"/>
      <c r="C245" s="58"/>
      <c r="D245" s="58"/>
      <c r="E245" s="59"/>
      <c r="F245" s="59"/>
    </row>
    <row r="246" spans="1:6" ht="12.75" x14ac:dyDescent="0.2">
      <c r="A246" s="39"/>
      <c r="B246" s="43"/>
      <c r="C246" s="58"/>
      <c r="D246" s="58"/>
      <c r="E246" s="59"/>
      <c r="F246" s="59"/>
    </row>
    <row r="247" spans="1:6" ht="12.75" x14ac:dyDescent="0.2">
      <c r="A247" s="39"/>
      <c r="B247" s="43"/>
      <c r="C247" s="58"/>
      <c r="D247" s="58"/>
      <c r="E247" s="59"/>
      <c r="F247" s="59"/>
    </row>
    <row r="248" spans="1:6" ht="12.75" x14ac:dyDescent="0.2">
      <c r="A248" s="39"/>
      <c r="B248" s="43"/>
      <c r="C248" s="58"/>
      <c r="D248" s="58"/>
      <c r="E248" s="59"/>
      <c r="F248" s="59"/>
    </row>
    <row r="249" spans="1:6" ht="12.75" x14ac:dyDescent="0.2">
      <c r="A249" s="39"/>
      <c r="B249" s="43"/>
      <c r="C249" s="58"/>
      <c r="D249" s="58"/>
      <c r="E249" s="59"/>
      <c r="F249" s="59"/>
    </row>
    <row r="250" spans="1:6" ht="12.75" x14ac:dyDescent="0.2">
      <c r="A250" s="39"/>
      <c r="B250" s="43"/>
      <c r="C250" s="58"/>
      <c r="D250" s="58"/>
      <c r="E250" s="59"/>
      <c r="F250" s="59"/>
    </row>
    <row r="251" spans="1:6" ht="12.75" x14ac:dyDescent="0.2">
      <c r="A251" s="39"/>
      <c r="B251" s="43"/>
      <c r="C251" s="58"/>
      <c r="D251" s="58"/>
      <c r="E251" s="59"/>
      <c r="F251" s="59"/>
    </row>
    <row r="252" spans="1:6" ht="12.75" x14ac:dyDescent="0.2">
      <c r="A252" s="39"/>
      <c r="B252" s="43"/>
      <c r="C252" s="58"/>
      <c r="D252" s="58"/>
      <c r="E252" s="59"/>
      <c r="F252" s="59"/>
    </row>
    <row r="253" spans="1:6" ht="12.75" x14ac:dyDescent="0.2">
      <c r="A253" s="39"/>
      <c r="B253" s="43"/>
      <c r="C253" s="58"/>
      <c r="D253" s="58"/>
      <c r="E253" s="59"/>
      <c r="F253" s="59"/>
    </row>
    <row r="254" spans="1:6" ht="12.75" x14ac:dyDescent="0.2">
      <c r="A254" s="39"/>
      <c r="B254" s="43"/>
      <c r="C254" s="58"/>
      <c r="D254" s="58"/>
      <c r="E254" s="59"/>
      <c r="F254" s="59"/>
    </row>
    <row r="255" spans="1:6" ht="12.75" x14ac:dyDescent="0.2">
      <c r="A255" s="39"/>
      <c r="B255" s="43"/>
      <c r="C255" s="58"/>
      <c r="D255" s="58"/>
      <c r="E255" s="59"/>
      <c r="F255" s="59"/>
    </row>
    <row r="256" spans="1:6" ht="12.75" x14ac:dyDescent="0.2">
      <c r="A256" s="39"/>
      <c r="B256" s="43"/>
      <c r="C256" s="58"/>
      <c r="D256" s="58"/>
      <c r="E256" s="59"/>
      <c r="F256" s="59"/>
    </row>
    <row r="257" spans="1:6" ht="12.75" x14ac:dyDescent="0.2">
      <c r="A257" s="39"/>
      <c r="B257" s="43"/>
      <c r="C257" s="58"/>
      <c r="D257" s="58"/>
      <c r="E257" s="59"/>
      <c r="F257" s="59"/>
    </row>
    <row r="258" spans="1:6" ht="12.75" x14ac:dyDescent="0.2">
      <c r="A258" s="39"/>
      <c r="B258" s="43"/>
      <c r="C258" s="58"/>
      <c r="D258" s="58"/>
      <c r="E258" s="59"/>
      <c r="F258" s="59"/>
    </row>
    <row r="259" spans="1:6" ht="12.75" x14ac:dyDescent="0.2">
      <c r="A259" s="39"/>
      <c r="B259" s="43"/>
      <c r="C259" s="58"/>
      <c r="D259" s="58"/>
      <c r="E259" s="59"/>
      <c r="F259" s="59"/>
    </row>
    <row r="260" spans="1:6" ht="12.75" x14ac:dyDescent="0.2">
      <c r="A260" s="39"/>
      <c r="B260" s="43"/>
      <c r="C260" s="58"/>
      <c r="D260" s="58"/>
      <c r="E260" s="59"/>
      <c r="F260" s="59"/>
    </row>
    <row r="261" spans="1:6" ht="12.75" x14ac:dyDescent="0.2">
      <c r="A261" s="39"/>
      <c r="B261" s="43"/>
      <c r="C261" s="58"/>
      <c r="D261" s="58"/>
      <c r="E261" s="59"/>
      <c r="F261" s="59"/>
    </row>
    <row r="262" spans="1:6" ht="12.75" x14ac:dyDescent="0.2">
      <c r="A262" s="39"/>
      <c r="B262" s="43"/>
      <c r="C262" s="58"/>
      <c r="D262" s="58"/>
      <c r="E262" s="59"/>
      <c r="F262" s="59"/>
    </row>
    <row r="263" spans="1:6" ht="12.75" x14ac:dyDescent="0.2">
      <c r="A263" s="39"/>
      <c r="B263" s="43"/>
      <c r="C263" s="58"/>
      <c r="D263" s="58"/>
      <c r="E263" s="59"/>
      <c r="F263" s="59"/>
    </row>
    <row r="264" spans="1:6" ht="12.75" x14ac:dyDescent="0.2">
      <c r="A264" s="39"/>
      <c r="B264" s="43"/>
      <c r="C264" s="58"/>
      <c r="D264" s="58"/>
      <c r="E264" s="59"/>
      <c r="F264" s="59"/>
    </row>
    <row r="265" spans="1:6" ht="12.75" x14ac:dyDescent="0.2">
      <c r="A265" s="39"/>
      <c r="B265" s="43"/>
      <c r="C265" s="58"/>
      <c r="D265" s="58"/>
      <c r="E265" s="59"/>
      <c r="F265" s="59"/>
    </row>
    <row r="266" spans="1:6" ht="12.75" x14ac:dyDescent="0.2">
      <c r="A266" s="39"/>
      <c r="B266" s="43"/>
      <c r="C266" s="58"/>
      <c r="D266" s="58"/>
      <c r="E266" s="59"/>
      <c r="F266" s="59"/>
    </row>
    <row r="267" spans="1:6" ht="12.75" x14ac:dyDescent="0.2">
      <c r="A267" s="39"/>
      <c r="B267" s="43"/>
      <c r="C267" s="58"/>
      <c r="D267" s="58"/>
      <c r="E267" s="59"/>
      <c r="F267" s="59"/>
    </row>
    <row r="268" spans="1:6" ht="12.75" x14ac:dyDescent="0.2">
      <c r="A268" s="39"/>
      <c r="B268" s="43"/>
      <c r="C268" s="58"/>
      <c r="D268" s="58"/>
      <c r="E268" s="59"/>
      <c r="F268" s="59"/>
    </row>
    <row r="269" spans="1:6" ht="12.75" x14ac:dyDescent="0.2">
      <c r="A269" s="39"/>
      <c r="B269" s="43"/>
      <c r="C269" s="58"/>
      <c r="D269" s="58"/>
      <c r="E269" s="59"/>
      <c r="F269" s="59"/>
    </row>
    <row r="270" spans="1:6" ht="12.75" x14ac:dyDescent="0.2">
      <c r="A270" s="39"/>
      <c r="B270" s="43"/>
      <c r="C270" s="58"/>
      <c r="D270" s="58"/>
      <c r="E270" s="59"/>
      <c r="F270" s="59"/>
    </row>
    <row r="271" spans="1:6" ht="12.75" x14ac:dyDescent="0.2">
      <c r="A271" s="39"/>
      <c r="B271" s="43"/>
      <c r="C271" s="58"/>
      <c r="D271" s="58"/>
      <c r="E271" s="59"/>
      <c r="F271" s="59"/>
    </row>
    <row r="272" spans="1:6" ht="12.75" x14ac:dyDescent="0.2">
      <c r="A272" s="39"/>
      <c r="B272" s="43"/>
      <c r="C272" s="58"/>
      <c r="D272" s="58"/>
      <c r="E272" s="59"/>
      <c r="F272" s="59"/>
    </row>
    <row r="273" spans="1:6" ht="12.75" x14ac:dyDescent="0.2">
      <c r="A273" s="39"/>
      <c r="B273" s="43"/>
      <c r="C273" s="58"/>
      <c r="D273" s="58"/>
      <c r="E273" s="59"/>
      <c r="F273" s="59"/>
    </row>
    <row r="274" spans="1:6" ht="12.75" x14ac:dyDescent="0.2">
      <c r="A274" s="39"/>
      <c r="B274" s="43"/>
      <c r="C274" s="58"/>
      <c r="D274" s="58"/>
      <c r="E274" s="59"/>
      <c r="F274" s="59"/>
    </row>
    <row r="275" spans="1:6" ht="12.75" x14ac:dyDescent="0.2">
      <c r="A275" s="39"/>
      <c r="B275" s="43"/>
      <c r="C275" s="58"/>
      <c r="D275" s="58"/>
      <c r="E275" s="59"/>
      <c r="F275" s="59"/>
    </row>
    <row r="276" spans="1:6" ht="12.75" x14ac:dyDescent="0.2">
      <c r="A276" s="39"/>
      <c r="B276" s="43"/>
      <c r="C276" s="58"/>
      <c r="D276" s="58"/>
      <c r="E276" s="59"/>
      <c r="F276" s="59"/>
    </row>
    <row r="277" spans="1:6" ht="12.75" x14ac:dyDescent="0.2">
      <c r="A277" s="39"/>
      <c r="B277" s="43"/>
      <c r="C277" s="58"/>
      <c r="D277" s="58"/>
      <c r="E277" s="59"/>
      <c r="F277" s="59"/>
    </row>
    <row r="278" spans="1:6" ht="12.75" x14ac:dyDescent="0.2">
      <c r="A278" s="39"/>
      <c r="B278" s="43"/>
      <c r="C278" s="58"/>
      <c r="D278" s="58"/>
      <c r="E278" s="59"/>
      <c r="F278" s="59"/>
    </row>
    <row r="279" spans="1:6" ht="12.75" x14ac:dyDescent="0.2">
      <c r="A279" s="39"/>
      <c r="B279" s="43"/>
      <c r="C279" s="58"/>
      <c r="D279" s="58"/>
      <c r="E279" s="59"/>
      <c r="F279" s="59"/>
    </row>
    <row r="280" spans="1:6" ht="12.75" x14ac:dyDescent="0.2">
      <c r="A280" s="39"/>
      <c r="B280" s="43"/>
      <c r="C280" s="58"/>
      <c r="D280" s="58"/>
      <c r="E280" s="59"/>
      <c r="F280" s="59"/>
    </row>
    <row r="281" spans="1:6" ht="12.75" x14ac:dyDescent="0.2">
      <c r="A281" s="39"/>
      <c r="B281" s="43"/>
      <c r="C281" s="58"/>
      <c r="D281" s="58"/>
      <c r="E281" s="59"/>
      <c r="F281" s="59"/>
    </row>
    <row r="282" spans="1:6" ht="12.75" x14ac:dyDescent="0.2">
      <c r="A282" s="39"/>
      <c r="B282" s="43"/>
      <c r="C282" s="58"/>
      <c r="D282" s="58"/>
      <c r="E282" s="59"/>
      <c r="F282" s="59"/>
    </row>
    <row r="283" spans="1:6" ht="12.75" x14ac:dyDescent="0.2">
      <c r="A283" s="39"/>
      <c r="B283" s="43"/>
      <c r="C283" s="58"/>
      <c r="D283" s="58"/>
      <c r="E283" s="59"/>
      <c r="F283" s="59"/>
    </row>
    <row r="284" spans="1:6" ht="12.75" x14ac:dyDescent="0.2">
      <c r="A284" s="39"/>
      <c r="B284" s="43"/>
      <c r="C284" s="58"/>
      <c r="D284" s="58"/>
      <c r="E284" s="59"/>
      <c r="F284" s="59"/>
    </row>
    <row r="285" spans="1:6" ht="12.75" x14ac:dyDescent="0.2">
      <c r="A285" s="39"/>
      <c r="B285" s="43"/>
      <c r="C285" s="58"/>
      <c r="D285" s="58"/>
      <c r="E285" s="59"/>
      <c r="F285" s="59"/>
    </row>
    <row r="286" spans="1:6" ht="12.75" x14ac:dyDescent="0.2">
      <c r="A286" s="39"/>
      <c r="B286" s="43"/>
      <c r="C286" s="58"/>
      <c r="D286" s="58"/>
      <c r="E286" s="59"/>
      <c r="F286" s="59"/>
    </row>
    <row r="287" spans="1:6" ht="12.75" x14ac:dyDescent="0.2">
      <c r="A287" s="39"/>
      <c r="B287" s="43"/>
      <c r="C287" s="58"/>
      <c r="D287" s="58"/>
      <c r="E287" s="59"/>
      <c r="F287" s="59"/>
    </row>
    <row r="288" spans="1:6" ht="12.75" x14ac:dyDescent="0.2">
      <c r="A288" s="39"/>
      <c r="B288" s="43"/>
      <c r="C288" s="58"/>
      <c r="D288" s="58"/>
      <c r="E288" s="59"/>
      <c r="F288" s="59"/>
    </row>
    <row r="289" spans="1:6" ht="12.75" x14ac:dyDescent="0.2">
      <c r="A289" s="39"/>
      <c r="B289" s="43"/>
      <c r="C289" s="58"/>
      <c r="D289" s="58"/>
      <c r="E289" s="59"/>
      <c r="F289" s="59"/>
    </row>
    <row r="290" spans="1:6" ht="12.75" x14ac:dyDescent="0.2">
      <c r="A290" s="39"/>
      <c r="B290" s="43"/>
      <c r="C290" s="58"/>
      <c r="D290" s="58"/>
      <c r="E290" s="59"/>
      <c r="F290" s="59"/>
    </row>
    <row r="291" spans="1:6" ht="12.75" x14ac:dyDescent="0.2">
      <c r="A291" s="39"/>
      <c r="B291" s="43"/>
      <c r="C291" s="58"/>
      <c r="D291" s="58"/>
      <c r="E291" s="59"/>
      <c r="F291" s="59"/>
    </row>
    <row r="292" spans="1:6" ht="12.75" x14ac:dyDescent="0.2">
      <c r="A292" s="39"/>
      <c r="B292" s="43"/>
      <c r="C292" s="58"/>
      <c r="D292" s="58"/>
      <c r="E292" s="59"/>
      <c r="F292" s="59"/>
    </row>
    <row r="293" spans="1:6" ht="12.75" x14ac:dyDescent="0.2">
      <c r="A293" s="39"/>
      <c r="B293" s="43"/>
      <c r="C293" s="58"/>
      <c r="D293" s="58"/>
      <c r="E293" s="59"/>
      <c r="F293" s="59"/>
    </row>
    <row r="294" spans="1:6" ht="12.75" x14ac:dyDescent="0.2">
      <c r="A294" s="39"/>
      <c r="B294" s="43"/>
      <c r="C294" s="58"/>
      <c r="D294" s="58"/>
      <c r="E294" s="59"/>
      <c r="F294" s="59"/>
    </row>
    <row r="295" spans="1:6" ht="12.75" x14ac:dyDescent="0.2">
      <c r="A295" s="39"/>
      <c r="B295" s="43"/>
      <c r="C295" s="58"/>
      <c r="D295" s="58"/>
      <c r="E295" s="59"/>
      <c r="F295" s="59"/>
    </row>
    <row r="296" spans="1:6" ht="12.75" x14ac:dyDescent="0.2">
      <c r="A296" s="39"/>
      <c r="B296" s="43"/>
      <c r="C296" s="58"/>
      <c r="D296" s="58"/>
      <c r="E296" s="59"/>
      <c r="F296" s="59"/>
    </row>
    <row r="297" spans="1:6" ht="12.75" x14ac:dyDescent="0.2">
      <c r="A297" s="39"/>
      <c r="B297" s="43"/>
      <c r="C297" s="58"/>
      <c r="D297" s="58"/>
      <c r="E297" s="59"/>
      <c r="F297" s="59"/>
    </row>
    <row r="298" spans="1:6" ht="12.75" x14ac:dyDescent="0.2">
      <c r="A298" s="39"/>
      <c r="B298" s="43"/>
      <c r="C298" s="58"/>
      <c r="D298" s="58"/>
      <c r="E298" s="59"/>
      <c r="F298" s="59"/>
    </row>
    <row r="299" spans="1:6" ht="12.75" x14ac:dyDescent="0.2">
      <c r="A299" s="39"/>
      <c r="B299" s="43"/>
      <c r="C299" s="58"/>
      <c r="D299" s="58"/>
      <c r="E299" s="59"/>
      <c r="F299" s="59"/>
    </row>
    <row r="300" spans="1:6" ht="12.75" x14ac:dyDescent="0.2">
      <c r="A300" s="39"/>
      <c r="B300" s="43"/>
      <c r="C300" s="58"/>
      <c r="D300" s="58"/>
      <c r="E300" s="59"/>
      <c r="F300" s="59"/>
    </row>
    <row r="301" spans="1:6" ht="12.75" x14ac:dyDescent="0.2">
      <c r="A301" s="39"/>
      <c r="B301" s="43"/>
      <c r="C301" s="58"/>
      <c r="D301" s="58"/>
      <c r="E301" s="59"/>
      <c r="F301" s="59"/>
    </row>
    <row r="302" spans="1:6" ht="12.75" x14ac:dyDescent="0.2">
      <c r="A302" s="39"/>
      <c r="B302" s="43"/>
      <c r="C302" s="58"/>
      <c r="D302" s="58"/>
      <c r="E302" s="59"/>
      <c r="F302" s="59"/>
    </row>
    <row r="303" spans="1:6" ht="12.75" x14ac:dyDescent="0.2">
      <c r="A303" s="39"/>
      <c r="B303" s="43"/>
      <c r="C303" s="58"/>
      <c r="D303" s="58"/>
      <c r="E303" s="59"/>
      <c r="F303" s="59"/>
    </row>
    <row r="304" spans="1:6" ht="12.75" x14ac:dyDescent="0.2">
      <c r="A304" s="39"/>
      <c r="B304" s="43"/>
      <c r="C304" s="58"/>
      <c r="D304" s="58"/>
      <c r="E304" s="59"/>
      <c r="F304" s="59"/>
    </row>
    <row r="305" spans="1:6" ht="12.75" x14ac:dyDescent="0.2">
      <c r="A305" s="39"/>
      <c r="B305" s="43"/>
      <c r="C305" s="58"/>
      <c r="D305" s="58"/>
      <c r="E305" s="59"/>
      <c r="F305" s="59"/>
    </row>
    <row r="306" spans="1:6" ht="12.75" x14ac:dyDescent="0.2">
      <c r="A306" s="39"/>
      <c r="B306" s="43"/>
      <c r="C306" s="58"/>
      <c r="D306" s="58"/>
      <c r="E306" s="59"/>
      <c r="F306" s="59"/>
    </row>
    <row r="307" spans="1:6" ht="12.75" x14ac:dyDescent="0.2">
      <c r="A307" s="39"/>
      <c r="B307" s="43"/>
      <c r="C307" s="58"/>
      <c r="D307" s="58"/>
      <c r="E307" s="59"/>
      <c r="F307" s="59"/>
    </row>
    <row r="308" spans="1:6" ht="12.75" x14ac:dyDescent="0.2">
      <c r="A308" s="39"/>
      <c r="B308" s="43"/>
      <c r="C308" s="58"/>
      <c r="D308" s="58"/>
      <c r="E308" s="59"/>
      <c r="F308" s="59"/>
    </row>
    <row r="309" spans="1:6" ht="12.75" x14ac:dyDescent="0.2">
      <c r="A309" s="39"/>
      <c r="B309" s="43"/>
      <c r="C309" s="58"/>
      <c r="D309" s="58"/>
      <c r="E309" s="59"/>
      <c r="F309" s="59"/>
    </row>
    <row r="310" spans="1:6" ht="12.75" x14ac:dyDescent="0.2">
      <c r="A310" s="39"/>
      <c r="B310" s="43"/>
      <c r="C310" s="58"/>
      <c r="D310" s="58"/>
      <c r="E310" s="59"/>
      <c r="F310" s="59"/>
    </row>
    <row r="311" spans="1:6" ht="12.75" x14ac:dyDescent="0.2">
      <c r="A311" s="39"/>
      <c r="B311" s="43"/>
      <c r="C311" s="58"/>
      <c r="D311" s="58"/>
      <c r="E311" s="59"/>
      <c r="F311" s="59"/>
    </row>
    <row r="312" spans="1:6" ht="12.75" x14ac:dyDescent="0.2">
      <c r="A312" s="39"/>
      <c r="B312" s="43"/>
      <c r="C312" s="58"/>
      <c r="D312" s="58"/>
      <c r="E312" s="59"/>
      <c r="F312" s="59"/>
    </row>
    <row r="313" spans="1:6" ht="12.75" x14ac:dyDescent="0.2">
      <c r="A313" s="39"/>
      <c r="B313" s="43"/>
      <c r="C313" s="58"/>
      <c r="D313" s="58"/>
      <c r="E313" s="59"/>
      <c r="F313" s="59"/>
    </row>
    <row r="314" spans="1:6" ht="12.75" x14ac:dyDescent="0.2">
      <c r="A314" s="39"/>
      <c r="B314" s="43"/>
      <c r="C314" s="58"/>
      <c r="D314" s="58"/>
      <c r="E314" s="59"/>
      <c r="F314" s="59"/>
    </row>
    <row r="315" spans="1:6" ht="12.75" x14ac:dyDescent="0.2">
      <c r="A315" s="39"/>
      <c r="B315" s="43"/>
      <c r="C315" s="58"/>
      <c r="D315" s="58"/>
      <c r="E315" s="59"/>
      <c r="F315" s="59"/>
    </row>
    <row r="316" spans="1:6" ht="12.75" x14ac:dyDescent="0.2">
      <c r="A316" s="39"/>
      <c r="B316" s="43"/>
      <c r="C316" s="58"/>
      <c r="D316" s="58"/>
      <c r="E316" s="59"/>
      <c r="F316" s="59"/>
    </row>
    <row r="317" spans="1:6" ht="12.75" x14ac:dyDescent="0.2">
      <c r="A317" s="39"/>
      <c r="B317" s="43"/>
      <c r="C317" s="58"/>
      <c r="D317" s="58"/>
      <c r="E317" s="59"/>
      <c r="F317" s="59"/>
    </row>
    <row r="318" spans="1:6" ht="12.75" x14ac:dyDescent="0.2">
      <c r="A318" s="39"/>
      <c r="B318" s="43"/>
      <c r="C318" s="58"/>
      <c r="D318" s="58"/>
      <c r="E318" s="59"/>
      <c r="F318" s="59"/>
    </row>
    <row r="319" spans="1:6" ht="12.75" x14ac:dyDescent="0.2">
      <c r="A319" s="39"/>
      <c r="B319" s="43"/>
      <c r="C319" s="58"/>
      <c r="D319" s="58"/>
      <c r="E319" s="59"/>
      <c r="F319" s="59"/>
    </row>
    <row r="320" spans="1:6" ht="12.75" x14ac:dyDescent="0.2">
      <c r="A320" s="39"/>
      <c r="B320" s="43"/>
      <c r="C320" s="58"/>
      <c r="D320" s="58"/>
      <c r="E320" s="59"/>
      <c r="F320" s="59"/>
    </row>
    <row r="321" spans="1:6" ht="12.75" x14ac:dyDescent="0.2">
      <c r="A321" s="39"/>
      <c r="B321" s="43"/>
      <c r="C321" s="58"/>
      <c r="D321" s="58"/>
      <c r="E321" s="59"/>
      <c r="F321" s="59"/>
    </row>
    <row r="322" spans="1:6" ht="12.75" x14ac:dyDescent="0.2">
      <c r="A322" s="39"/>
      <c r="B322" s="43"/>
      <c r="C322" s="58"/>
      <c r="D322" s="58"/>
      <c r="E322" s="59"/>
      <c r="F322" s="59"/>
    </row>
    <row r="323" spans="1:6" ht="12.75" x14ac:dyDescent="0.2">
      <c r="A323" s="39"/>
      <c r="B323" s="43"/>
      <c r="C323" s="58"/>
      <c r="D323" s="58"/>
      <c r="E323" s="59"/>
      <c r="F323" s="59"/>
    </row>
    <row r="324" spans="1:6" ht="12.75" x14ac:dyDescent="0.2">
      <c r="A324" s="39"/>
      <c r="B324" s="43"/>
      <c r="C324" s="58"/>
      <c r="D324" s="58"/>
      <c r="E324" s="59"/>
      <c r="F324" s="59"/>
    </row>
    <row r="325" spans="1:6" ht="12.75" x14ac:dyDescent="0.2">
      <c r="A325" s="39"/>
      <c r="B325" s="43"/>
      <c r="C325" s="58"/>
      <c r="D325" s="58"/>
      <c r="E325" s="59"/>
      <c r="F325" s="59"/>
    </row>
    <row r="326" spans="1:6" ht="12.75" x14ac:dyDescent="0.2">
      <c r="A326" s="39"/>
      <c r="B326" s="43"/>
      <c r="C326" s="58"/>
      <c r="D326" s="58"/>
      <c r="E326" s="59"/>
      <c r="F326" s="59"/>
    </row>
    <row r="327" spans="1:6" ht="12.75" x14ac:dyDescent="0.2">
      <c r="A327" s="39"/>
      <c r="B327" s="43"/>
      <c r="C327" s="58"/>
      <c r="D327" s="58"/>
      <c r="E327" s="59"/>
      <c r="F327" s="59"/>
    </row>
    <row r="328" spans="1:6" ht="12.75" x14ac:dyDescent="0.2">
      <c r="A328" s="39"/>
      <c r="B328" s="43"/>
      <c r="C328" s="58"/>
      <c r="D328" s="58"/>
      <c r="E328" s="59"/>
      <c r="F328" s="59"/>
    </row>
    <row r="329" spans="1:6" ht="12.75" x14ac:dyDescent="0.2">
      <c r="A329" s="39"/>
      <c r="B329" s="43"/>
      <c r="C329" s="58"/>
      <c r="D329" s="58"/>
      <c r="E329" s="59"/>
      <c r="F329" s="59"/>
    </row>
    <row r="330" spans="1:6" ht="12.75" x14ac:dyDescent="0.2">
      <c r="A330" s="39"/>
      <c r="B330" s="43"/>
      <c r="C330" s="58"/>
      <c r="D330" s="58"/>
      <c r="E330" s="59"/>
      <c r="F330" s="59"/>
    </row>
    <row r="331" spans="1:6" ht="12.75" x14ac:dyDescent="0.2">
      <c r="A331" s="39"/>
      <c r="B331" s="43"/>
      <c r="C331" s="58"/>
      <c r="D331" s="58"/>
      <c r="E331" s="59"/>
      <c r="F331" s="59"/>
    </row>
    <row r="332" spans="1:6" ht="12.75" x14ac:dyDescent="0.2">
      <c r="A332" s="39"/>
      <c r="B332" s="43"/>
      <c r="C332" s="58"/>
      <c r="D332" s="58"/>
      <c r="E332" s="59"/>
      <c r="F332" s="59"/>
    </row>
    <row r="333" spans="1:6" ht="12.75" x14ac:dyDescent="0.2">
      <c r="A333" s="39"/>
      <c r="B333" s="43"/>
      <c r="C333" s="58"/>
      <c r="D333" s="58"/>
      <c r="E333" s="59"/>
      <c r="F333" s="59"/>
    </row>
    <row r="334" spans="1:6" ht="12.75" x14ac:dyDescent="0.2">
      <c r="A334" s="39"/>
      <c r="B334" s="43"/>
      <c r="C334" s="58"/>
      <c r="D334" s="58"/>
      <c r="E334" s="59"/>
      <c r="F334" s="59"/>
    </row>
    <row r="335" spans="1:6" ht="12.75" x14ac:dyDescent="0.2">
      <c r="A335" s="39"/>
      <c r="B335" s="43"/>
      <c r="C335" s="58"/>
      <c r="D335" s="58"/>
      <c r="E335" s="59"/>
      <c r="F335" s="59"/>
    </row>
    <row r="336" spans="1:6" ht="12.75" x14ac:dyDescent="0.2">
      <c r="A336" s="39"/>
      <c r="B336" s="43"/>
      <c r="C336" s="58"/>
      <c r="D336" s="58"/>
      <c r="E336" s="59"/>
      <c r="F336" s="59"/>
    </row>
    <row r="337" spans="1:6" ht="12.75" x14ac:dyDescent="0.2">
      <c r="A337" s="39"/>
      <c r="B337" s="43"/>
      <c r="C337" s="58"/>
      <c r="D337" s="58"/>
      <c r="E337" s="59"/>
      <c r="F337" s="59"/>
    </row>
    <row r="338" spans="1:6" ht="12.75" x14ac:dyDescent="0.2">
      <c r="A338" s="39"/>
      <c r="B338" s="43"/>
      <c r="C338" s="58"/>
      <c r="D338" s="58"/>
      <c r="E338" s="59"/>
      <c r="F338" s="59"/>
    </row>
    <row r="339" spans="1:6" ht="12.75" x14ac:dyDescent="0.2">
      <c r="A339" s="39"/>
      <c r="B339" s="43"/>
      <c r="C339" s="58"/>
      <c r="D339" s="58"/>
      <c r="E339" s="59"/>
      <c r="F339" s="59"/>
    </row>
    <row r="340" spans="1:6" ht="12.75" x14ac:dyDescent="0.2">
      <c r="A340" s="39"/>
      <c r="B340" s="43"/>
      <c r="C340" s="58"/>
      <c r="D340" s="58"/>
      <c r="E340" s="59"/>
      <c r="F340" s="59"/>
    </row>
  </sheetData>
  <mergeCells count="12">
    <mergeCell ref="A92:B92"/>
    <mergeCell ref="D1:G1"/>
    <mergeCell ref="A2:G2"/>
    <mergeCell ref="A3:G3"/>
    <mergeCell ref="E5:G5"/>
    <mergeCell ref="A6:A8"/>
    <mergeCell ref="B6:B8"/>
    <mergeCell ref="C6:C8"/>
    <mergeCell ref="D6:D8"/>
    <mergeCell ref="E6:E8"/>
    <mergeCell ref="F6:F8"/>
    <mergeCell ref="G6:G8"/>
  </mergeCells>
  <pageMargins left="0.78740199999999982" right="0.39370099999999991" top="0.78740199999999982" bottom="0.78740199999999982" header="0.31496099999999999" footer="0.31496099999999999"/>
  <pageSetup paperSize="9" scale="7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Приставка Виктория Николаевна (pvn)</cp:lastModifiedBy>
  <cp:revision>2</cp:revision>
  <dcterms:created xsi:type="dcterms:W3CDTF">2004-09-11T05:05:00Z</dcterms:created>
  <dcterms:modified xsi:type="dcterms:W3CDTF">2025-11-17T09:40:25Z</dcterms:modified>
  <cp:version>786432</cp:version>
</cp:coreProperties>
</file>