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отчет" sheetId="1" r:id="rId1"/>
  </sheets>
  <definedNames>
    <definedName name="_xlnm.Print_Titles" localSheetId="0">отчет!$5:$6</definedName>
    <definedName name="_xlnm.Print_Area" localSheetId="0">отчет!$A$1:$E$44</definedName>
  </definedNames>
  <calcPr calcId="145621"/>
</workbook>
</file>

<file path=xl/calcChain.xml><?xml version="1.0" encoding="utf-8"?>
<calcChain xmlns="http://schemas.openxmlformats.org/spreadsheetml/2006/main">
  <c r="E24" i="1" l="1"/>
  <c r="E43" i="1" l="1"/>
  <c r="E42" i="1"/>
  <c r="E40" i="1"/>
  <c r="E39" i="1"/>
  <c r="E38" i="1"/>
  <c r="E37" i="1"/>
  <c r="E36" i="1"/>
  <c r="E35" i="1"/>
  <c r="E34" i="1"/>
  <c r="D33" i="1"/>
  <c r="D32" i="1" s="1"/>
  <c r="C33" i="1"/>
  <c r="C32" i="1" s="1"/>
  <c r="E31" i="1"/>
  <c r="E30" i="1"/>
  <c r="E29" i="1"/>
  <c r="E28" i="1"/>
  <c r="E27" i="1"/>
  <c r="E26" i="1"/>
  <c r="E25" i="1"/>
  <c r="E23" i="1"/>
  <c r="E22" i="1"/>
  <c r="E21" i="1"/>
  <c r="D20" i="1"/>
  <c r="C20" i="1"/>
  <c r="E19" i="1"/>
  <c r="E18" i="1"/>
  <c r="E17" i="1"/>
  <c r="D16" i="1"/>
  <c r="C16" i="1"/>
  <c r="E15" i="1"/>
  <c r="E14" i="1"/>
  <c r="D13" i="1"/>
  <c r="C13" i="1"/>
  <c r="E12" i="1"/>
  <c r="D11" i="1"/>
  <c r="C11" i="1"/>
  <c r="E10" i="1"/>
  <c r="E9" i="1"/>
  <c r="D8" i="1"/>
  <c r="C8" i="1"/>
  <c r="E32" i="1" l="1"/>
  <c r="E33" i="1"/>
  <c r="E20" i="1"/>
  <c r="E16" i="1"/>
  <c r="E13" i="1"/>
  <c r="E8" i="1"/>
  <c r="C7" i="1"/>
  <c r="C44" i="1" s="1"/>
  <c r="D7" i="1"/>
  <c r="D44" i="1" s="1"/>
  <c r="E11" i="1"/>
  <c r="E7" i="1" l="1"/>
  <c r="E44" i="1"/>
</calcChain>
</file>

<file path=xl/sharedStrings.xml><?xml version="1.0" encoding="utf-8"?>
<sst xmlns="http://schemas.openxmlformats.org/spreadsheetml/2006/main" count="83" uniqueCount="83">
  <si>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</si>
  <si>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</si>
  <si>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</si>
  <si>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</si>
  <si>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</si>
  <si>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</si>
  <si>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</si>
  <si>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</si>
  <si>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</si>
  <si>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</si>
  <si>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</si>
  <si>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</si>
  <si>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</si>
  <si>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</si>
  <si>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</si>
  <si>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</si>
  <si>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</si>
  <si>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</si>
  <si>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</si>
  <si>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</si>
  <si>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</si>
  <si>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</si>
  <si>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</si>
  <si>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</si>
  <si>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</si>
  <si>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</si>
  <si>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</si>
  <si>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</si>
  <si>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</si>
  <si>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</si>
  <si>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</si>
  <si>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</si>
  <si>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</si>
  <si>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</si>
  <si>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</si>
  <si>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</si>
  <si>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</si>
  <si>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</si>
  <si>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</si>
  <si>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</si>
  <si>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</si>
  <si>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</si>
  <si>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</si>
  <si>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</si>
  <si>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</si>
  <si>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</si>
  <si>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</si>
  <si>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</si>
  <si>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</si>
  <si>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</si>
  <si>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</si>
  <si>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</si>
  <si>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</si>
  <si>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</si>
  <si>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</si>
  <si>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</si>
  <si>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</si>
  <si>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</si>
  <si>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</si>
  <si>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</si>
  <si>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</si>
  <si>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</si>
  <si>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</si>
  <si>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</si>
  <si>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</si>
  <si>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</si>
  <si>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</si>
  <si>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</si>
  <si>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</si>
  <si>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</si>
  <si>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</si>
  <si>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</si>
  <si>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</si>
  <si>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</si>
  <si>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</si>
  <si>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</si>
  <si>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</si>
  <si>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</si>
  <si>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</si>
  <si>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об исполнении областного бюджета Томской области на 1 октября 2025 года</t>
  </si>
  <si>
    <t>Исполнено
на 01.10.2025 (по данным Ф. 0503317 на 01.10.2025)</t>
  </si>
  <si>
    <t>Исполнено
на 01.10.2024 (по данным Ф. 0503317 на 01.10.2024)</t>
  </si>
  <si>
    <t>Темп роста исполнения на 01.10.2025 к 01.10.2024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</si>
</sst>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color theme="1"/>
      <name val="Arial Cyr"/>
    </font>
    <font>
      <sz val="11"/>
      <color rgb="FFFA7D00"/>
      <name val="Calibri"/>
      <family val="2"/>
      <charset val="204"/>
      <scheme val="minor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b/>
      <sz val="11"/>
      <name val="Times New Roman"/>
      <family val="1"/>
      <charset val="204"/>
    </font>
    <font>
      <b/>
      <sz val="12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1"/>
  </cellStyleXfs>
  <cellXfs count="4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/>
    <xf numFmtId="0" fontId="3" fillId="2" borderId="0" xfId="0" applyFont="1" applyFill="1" applyAlignment="1">
      <alignment horizontal="center" wrapText="1"/>
    </xf>
    <xf numFmtId="0" fontId="2" fillId="0" borderId="0" xfId="0" applyFont="1" applyAlignment="1">
      <alignment horizontal="right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0" xfId="0" applyFont="1" applyFill="1"/>
    <xf numFmtId="1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164" fontId="3" fillId="3" borderId="3" xfId="0" applyNumberFormat="1" applyFont="1" applyFill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1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2" fontId="2" fillId="2" borderId="3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3" fontId="3" fillId="2" borderId="3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vertical="center" wrapText="1"/>
    </xf>
    <xf numFmtId="9" fontId="2" fillId="2" borderId="3" xfId="1" applyNumberFormat="1" applyFont="1" applyFill="1" applyBorder="1" applyAlignment="1">
      <alignment vertical="center" wrapText="1"/>
    </xf>
    <xf numFmtId="0" fontId="2" fillId="0" borderId="0" xfId="0" applyFont="1" applyAlignment="1">
      <alignment horizontal="right" wrapText="1"/>
    </xf>
    <xf numFmtId="0" fontId="3" fillId="2" borderId="0" xfId="0" applyFont="1" applyFill="1" applyAlignment="1">
      <alignment horizontal="center" wrapText="1"/>
    </xf>
    <xf numFmtId="0" fontId="2" fillId="2" borderId="0" xfId="0" applyFont="1" applyFill="1"/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right" vertical="center"/>
    </xf>
    <xf numFmtId="164" fontId="2" fillId="0" borderId="3" xfId="0" applyNumberFormat="1" applyFont="1" applyBorder="1" applyAlignment="1" applyProtection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164" fontId="3" fillId="2" borderId="3" xfId="0" applyNumberFormat="1" applyFont="1" applyFill="1" applyBorder="1" applyAlignment="1">
      <alignment horizontal="right" vertical="center"/>
    </xf>
    <xf numFmtId="164" fontId="2" fillId="2" borderId="3" xfId="0" applyNumberFormat="1" applyFont="1" applyFill="1" applyBorder="1" applyAlignment="1">
      <alignment horizontal="right" vertical="center"/>
    </xf>
    <xf numFmtId="164" fontId="4" fillId="2" borderId="3" xfId="0" applyNumberFormat="1" applyFont="1" applyFill="1" applyBorder="1" applyAlignment="1">
      <alignment horizontal="right" vertical="center"/>
    </xf>
    <xf numFmtId="164" fontId="5" fillId="2" borderId="3" xfId="0" applyNumberFormat="1" applyFont="1" applyFill="1" applyBorder="1" applyAlignment="1">
      <alignment horizontal="right" vertical="center"/>
    </xf>
    <xf numFmtId="164" fontId="6" fillId="0" borderId="3" xfId="0" applyNumberFormat="1" applyFont="1" applyFill="1" applyBorder="1" applyAlignment="1">
      <alignment horizontal="right" vertical="center" wrapText="1"/>
    </xf>
    <xf numFmtId="164" fontId="3" fillId="0" borderId="3" xfId="0" applyNumberFormat="1" applyFont="1" applyBorder="1" applyAlignment="1">
      <alignment horizontal="right" vertical="center" wrapText="1"/>
    </xf>
    <xf numFmtId="164" fontId="3" fillId="2" borderId="3" xfId="0" applyNumberFormat="1" applyFont="1" applyFill="1" applyBorder="1" applyAlignment="1">
      <alignment horizontal="right" vertical="center" wrapText="1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4"/>
  <sheetViews>
    <sheetView tabSelected="1" zoomScaleNormal="100" workbookViewId="0">
      <selection activeCell="G14" sqref="G14"/>
    </sheetView>
  </sheetViews>
  <sheetFormatPr defaultColWidth="9.140625" defaultRowHeight="13.9" customHeight="1" x14ac:dyDescent="0.25"/>
  <cols>
    <col min="1" max="1" width="24.140625" style="1" customWidth="1"/>
    <col min="2" max="2" width="52.140625" style="2" customWidth="1"/>
    <col min="3" max="3" width="15.7109375" style="3" customWidth="1"/>
    <col min="4" max="4" width="15.28515625" style="3" customWidth="1"/>
    <col min="5" max="5" width="14" style="4" customWidth="1"/>
    <col min="6" max="257" width="9.140625" style="1" customWidth="1"/>
  </cols>
  <sheetData>
    <row r="1" spans="1:5" ht="18.75" customHeight="1" x14ac:dyDescent="0.25">
      <c r="A1" s="5"/>
      <c r="B1" s="5"/>
      <c r="C1" s="27"/>
      <c r="D1" s="27"/>
    </row>
    <row r="2" spans="1:5" ht="18.75" customHeight="1" x14ac:dyDescent="0.25">
      <c r="A2" s="28" t="s">
        <v>0</v>
      </c>
      <c r="B2" s="28"/>
      <c r="C2" s="28"/>
      <c r="D2" s="28"/>
      <c r="E2" s="29"/>
    </row>
    <row r="3" spans="1:5" ht="22.15" customHeight="1" x14ac:dyDescent="0.25">
      <c r="A3" s="30" t="s">
        <v>79</v>
      </c>
      <c r="B3" s="30"/>
      <c r="C3" s="30"/>
      <c r="D3" s="30"/>
      <c r="E3" s="31"/>
    </row>
    <row r="4" spans="1:5" ht="15" x14ac:dyDescent="0.25">
      <c r="C4" s="32"/>
      <c r="D4" s="32"/>
      <c r="E4" s="6" t="s">
        <v>1</v>
      </c>
    </row>
    <row r="5" spans="1:5" ht="78" customHeight="1" x14ac:dyDescent="0.25">
      <c r="A5" s="7" t="s">
        <v>2</v>
      </c>
      <c r="B5" s="8" t="s">
        <v>3</v>
      </c>
      <c r="C5" s="9" t="s">
        <v>80</v>
      </c>
      <c r="D5" s="9" t="s">
        <v>81</v>
      </c>
      <c r="E5" s="9" t="s">
        <v>82</v>
      </c>
    </row>
    <row r="6" spans="1:5" ht="15" x14ac:dyDescent="0.25">
      <c r="A6" s="10">
        <v>1</v>
      </c>
      <c r="B6" s="8">
        <v>2</v>
      </c>
      <c r="C6" s="9">
        <v>3</v>
      </c>
      <c r="D6" s="9">
        <v>4</v>
      </c>
      <c r="E6" s="11">
        <v>5</v>
      </c>
    </row>
    <row r="7" spans="1:5" s="12" customFormat="1" ht="17.45" customHeight="1" x14ac:dyDescent="0.2">
      <c r="A7" s="13" t="s">
        <v>4</v>
      </c>
      <c r="B7" s="14" t="s">
        <v>5</v>
      </c>
      <c r="C7" s="15">
        <f>C8+C11+C13+C16+C20+C23+C24+C25+C26+C27+C28+C29+C30+C31</f>
        <v>54528981.100000001</v>
      </c>
      <c r="D7" s="16">
        <f>D8+D11+D13+D16+D20+D23+D24+D25+D26+D27+D28+D29+D30+D31</f>
        <v>54258275.700000003</v>
      </c>
      <c r="E7" s="17">
        <f>C7/D7*100</f>
        <v>100.49892002004775</v>
      </c>
    </row>
    <row r="8" spans="1:5" s="12" customFormat="1" ht="18" customHeight="1" x14ac:dyDescent="0.2">
      <c r="A8" s="13" t="s">
        <v>6</v>
      </c>
      <c r="B8" s="18" t="s">
        <v>7</v>
      </c>
      <c r="C8" s="16">
        <f>C9+C10</f>
        <v>32825800.899999999</v>
      </c>
      <c r="D8" s="16">
        <f>D9+D10</f>
        <v>32364531.699999999</v>
      </c>
      <c r="E8" s="17">
        <f t="shared" ref="E8:E44" si="0">C8/D8*100</f>
        <v>101.42523057115638</v>
      </c>
    </row>
    <row r="9" spans="1:5" ht="19.899999999999999" customHeight="1" x14ac:dyDescent="0.25">
      <c r="A9" s="19" t="s">
        <v>8</v>
      </c>
      <c r="B9" s="20" t="s">
        <v>9</v>
      </c>
      <c r="C9" s="33">
        <v>11613756.9</v>
      </c>
      <c r="D9" s="34">
        <v>12999210.300000001</v>
      </c>
      <c r="E9" s="17">
        <f t="shared" si="0"/>
        <v>89.342018722475785</v>
      </c>
    </row>
    <row r="10" spans="1:5" ht="17.45" customHeight="1" x14ac:dyDescent="0.25">
      <c r="A10" s="19" t="s">
        <v>10</v>
      </c>
      <c r="B10" s="20" t="s">
        <v>11</v>
      </c>
      <c r="C10" s="33">
        <v>21212044</v>
      </c>
      <c r="D10" s="34">
        <v>19365321.399999999</v>
      </c>
      <c r="E10" s="17">
        <f t="shared" si="0"/>
        <v>109.53623522096566</v>
      </c>
    </row>
    <row r="11" spans="1:5" ht="31.15" customHeight="1" x14ac:dyDescent="0.25">
      <c r="A11" s="13" t="s">
        <v>12</v>
      </c>
      <c r="B11" s="18" t="s">
        <v>13</v>
      </c>
      <c r="C11" s="16">
        <f>C12</f>
        <v>9950087.4000000004</v>
      </c>
      <c r="D11" s="16">
        <f>D12</f>
        <v>9892148.9000000004</v>
      </c>
      <c r="E11" s="17">
        <f t="shared" si="0"/>
        <v>100.58570185897626</v>
      </c>
    </row>
    <row r="12" spans="1:5" s="12" customFormat="1" ht="45" x14ac:dyDescent="0.2">
      <c r="A12" s="19" t="s">
        <v>14</v>
      </c>
      <c r="B12" s="20" t="s">
        <v>15</v>
      </c>
      <c r="C12" s="34">
        <v>9950087.4000000004</v>
      </c>
      <c r="D12" s="34">
        <v>9892148.9000000004</v>
      </c>
      <c r="E12" s="17">
        <f t="shared" si="0"/>
        <v>100.58570185897626</v>
      </c>
    </row>
    <row r="13" spans="1:5" ht="21" customHeight="1" x14ac:dyDescent="0.25">
      <c r="A13" s="13" t="s">
        <v>16</v>
      </c>
      <c r="B13" s="18" t="s">
        <v>17</v>
      </c>
      <c r="C13" s="16">
        <f>C14+C15</f>
        <v>4370026.2</v>
      </c>
      <c r="D13" s="16">
        <f>D14+D15</f>
        <v>3975311.6999999997</v>
      </c>
      <c r="E13" s="17">
        <f t="shared" si="0"/>
        <v>109.92914593338683</v>
      </c>
    </row>
    <row r="14" spans="1:5" ht="30" x14ac:dyDescent="0.25">
      <c r="A14" s="19" t="s">
        <v>18</v>
      </c>
      <c r="B14" s="20" t="s">
        <v>19</v>
      </c>
      <c r="C14" s="34">
        <v>4031170.3</v>
      </c>
      <c r="D14" s="34">
        <v>3747640.9</v>
      </c>
      <c r="E14" s="17">
        <f t="shared" si="0"/>
        <v>107.56554343293669</v>
      </c>
    </row>
    <row r="15" spans="1:5" ht="32.450000000000003" customHeight="1" x14ac:dyDescent="0.25">
      <c r="A15" s="19" t="s">
        <v>20</v>
      </c>
      <c r="B15" s="20" t="s">
        <v>21</v>
      </c>
      <c r="C15" s="34">
        <v>338855.9</v>
      </c>
      <c r="D15" s="34">
        <v>227670.8</v>
      </c>
      <c r="E15" s="17">
        <f t="shared" si="0"/>
        <v>148.83590693228996</v>
      </c>
    </row>
    <row r="16" spans="1:5" ht="18" customHeight="1" x14ac:dyDescent="0.25">
      <c r="A16" s="13" t="s">
        <v>22</v>
      </c>
      <c r="B16" s="18" t="s">
        <v>23</v>
      </c>
      <c r="C16" s="16">
        <f>C17+C18+C19</f>
        <v>5433240.7999999998</v>
      </c>
      <c r="D16" s="16">
        <f>D17+D18+D19</f>
        <v>6186003.2999999998</v>
      </c>
      <c r="E16" s="17">
        <f t="shared" si="0"/>
        <v>87.831197891536846</v>
      </c>
    </row>
    <row r="17" spans="1:5" ht="17.45" customHeight="1" x14ac:dyDescent="0.25">
      <c r="A17" s="19" t="s">
        <v>24</v>
      </c>
      <c r="B17" s="20" t="s">
        <v>25</v>
      </c>
      <c r="C17" s="34">
        <v>4876566.2</v>
      </c>
      <c r="D17" s="34">
        <v>5638315</v>
      </c>
      <c r="E17" s="17">
        <f t="shared" si="0"/>
        <v>86.489779304632691</v>
      </c>
    </row>
    <row r="18" spans="1:5" ht="16.899999999999999" customHeight="1" x14ac:dyDescent="0.25">
      <c r="A18" s="19" t="s">
        <v>26</v>
      </c>
      <c r="B18" s="20" t="s">
        <v>27</v>
      </c>
      <c r="C18" s="34">
        <v>555855.6</v>
      </c>
      <c r="D18" s="34">
        <v>545329.30000000005</v>
      </c>
      <c r="E18" s="17">
        <f t="shared" si="0"/>
        <v>101.93026488765594</v>
      </c>
    </row>
    <row r="19" spans="1:5" ht="15.6" customHeight="1" x14ac:dyDescent="0.25">
      <c r="A19" s="19" t="s">
        <v>28</v>
      </c>
      <c r="B19" s="20" t="s">
        <v>29</v>
      </c>
      <c r="C19" s="34">
        <v>819</v>
      </c>
      <c r="D19" s="34">
        <v>2359</v>
      </c>
      <c r="E19" s="17">
        <f t="shared" si="0"/>
        <v>34.718100890207715</v>
      </c>
    </row>
    <row r="20" spans="1:5" s="12" customFormat="1" ht="30.6" customHeight="1" x14ac:dyDescent="0.2">
      <c r="A20" s="13" t="s">
        <v>30</v>
      </c>
      <c r="B20" s="18" t="s">
        <v>31</v>
      </c>
      <c r="C20" s="35">
        <f>C21+C22</f>
        <v>24127.200000000001</v>
      </c>
      <c r="D20" s="35">
        <f>D21+D22</f>
        <v>22334.5</v>
      </c>
      <c r="E20" s="17">
        <f t="shared" si="0"/>
        <v>108.02659562560164</v>
      </c>
    </row>
    <row r="21" spans="1:5" ht="18.600000000000001" customHeight="1" x14ac:dyDescent="0.25">
      <c r="A21" s="19" t="s">
        <v>32</v>
      </c>
      <c r="B21" s="20" t="s">
        <v>33</v>
      </c>
      <c r="C21" s="36">
        <v>12994.5</v>
      </c>
      <c r="D21" s="34">
        <v>10407.6</v>
      </c>
      <c r="E21" s="17">
        <f t="shared" si="0"/>
        <v>124.85587455321112</v>
      </c>
    </row>
    <row r="22" spans="1:5" ht="45" x14ac:dyDescent="0.25">
      <c r="A22" s="19" t="s">
        <v>34</v>
      </c>
      <c r="B22" s="21" t="s">
        <v>35</v>
      </c>
      <c r="C22" s="36">
        <v>11132.7</v>
      </c>
      <c r="D22" s="34">
        <v>11926.9</v>
      </c>
      <c r="E22" s="17">
        <f t="shared" si="0"/>
        <v>93.341102885074918</v>
      </c>
    </row>
    <row r="23" spans="1:5" s="12" customFormat="1" ht="19.149999999999999" customHeight="1" x14ac:dyDescent="0.2">
      <c r="A23" s="13" t="s">
        <v>36</v>
      </c>
      <c r="B23" s="22" t="s">
        <v>37</v>
      </c>
      <c r="C23" s="35">
        <v>98374.5</v>
      </c>
      <c r="D23" s="16">
        <v>98192.8</v>
      </c>
      <c r="E23" s="17">
        <f t="shared" si="0"/>
        <v>100.18504411728762</v>
      </c>
    </row>
    <row r="24" spans="1:5" ht="33" customHeight="1" x14ac:dyDescent="0.25">
      <c r="A24" s="13" t="s">
        <v>38</v>
      </c>
      <c r="B24" s="18" t="s">
        <v>39</v>
      </c>
      <c r="C24" s="35">
        <v>1929.5</v>
      </c>
      <c r="D24" s="16">
        <v>-1929.5</v>
      </c>
      <c r="E24" s="17">
        <f t="shared" si="0"/>
        <v>-100</v>
      </c>
    </row>
    <row r="25" spans="1:5" s="12" customFormat="1" ht="44.25" customHeight="1" x14ac:dyDescent="0.2">
      <c r="A25" s="13" t="s">
        <v>40</v>
      </c>
      <c r="B25" s="18" t="s">
        <v>41</v>
      </c>
      <c r="C25" s="37">
        <v>338241.5</v>
      </c>
      <c r="D25" s="16">
        <v>228036.3</v>
      </c>
      <c r="E25" s="17">
        <f t="shared" si="0"/>
        <v>148.32791972155312</v>
      </c>
    </row>
    <row r="26" spans="1:5" s="12" customFormat="1" ht="29.25" customHeight="1" x14ac:dyDescent="0.2">
      <c r="A26" s="13" t="s">
        <v>42</v>
      </c>
      <c r="B26" s="22" t="s">
        <v>43</v>
      </c>
      <c r="C26" s="35">
        <v>612325.4</v>
      </c>
      <c r="D26" s="16">
        <v>709212.7</v>
      </c>
      <c r="E26" s="17">
        <f t="shared" si="0"/>
        <v>86.338752817032187</v>
      </c>
    </row>
    <row r="27" spans="1:5" s="12" customFormat="1" ht="34.9" customHeight="1" x14ac:dyDescent="0.2">
      <c r="A27" s="13" t="s">
        <v>44</v>
      </c>
      <c r="B27" s="18" t="s">
        <v>45</v>
      </c>
      <c r="C27" s="38">
        <v>119751.8</v>
      </c>
      <c r="D27" s="16">
        <v>122440.6</v>
      </c>
      <c r="E27" s="17">
        <f t="shared" si="0"/>
        <v>97.803996386819406</v>
      </c>
    </row>
    <row r="28" spans="1:5" s="12" customFormat="1" ht="32.450000000000003" customHeight="1" x14ac:dyDescent="0.2">
      <c r="A28" s="13" t="s">
        <v>46</v>
      </c>
      <c r="B28" s="22" t="s">
        <v>47</v>
      </c>
      <c r="C28" s="38">
        <v>266.2</v>
      </c>
      <c r="D28" s="16">
        <v>5238.2</v>
      </c>
      <c r="E28" s="17">
        <f t="shared" si="0"/>
        <v>5.0818983620327591</v>
      </c>
    </row>
    <row r="29" spans="1:5" s="12" customFormat="1" ht="18" customHeight="1" x14ac:dyDescent="0.2">
      <c r="A29" s="13" t="s">
        <v>48</v>
      </c>
      <c r="B29" s="22" t="s">
        <v>49</v>
      </c>
      <c r="C29" s="35">
        <v>52.7</v>
      </c>
      <c r="D29" s="16">
        <v>56.4</v>
      </c>
      <c r="E29" s="17">
        <f t="shared" si="0"/>
        <v>93.439716312056746</v>
      </c>
    </row>
    <row r="30" spans="1:5" s="12" customFormat="1" ht="16.149999999999999" customHeight="1" x14ac:dyDescent="0.2">
      <c r="A30" s="13" t="s">
        <v>50</v>
      </c>
      <c r="B30" s="18" t="s">
        <v>51</v>
      </c>
      <c r="C30" s="35">
        <v>754104</v>
      </c>
      <c r="D30" s="16">
        <v>655448.9</v>
      </c>
      <c r="E30" s="17">
        <f t="shared" si="0"/>
        <v>115.05153185854762</v>
      </c>
    </row>
    <row r="31" spans="1:5" s="12" customFormat="1" ht="22.9" customHeight="1" x14ac:dyDescent="0.2">
      <c r="A31" s="13" t="s">
        <v>52</v>
      </c>
      <c r="B31" s="18" t="s">
        <v>53</v>
      </c>
      <c r="C31" s="35">
        <v>653</v>
      </c>
      <c r="D31" s="16">
        <v>1249.2</v>
      </c>
      <c r="E31" s="17">
        <f t="shared" si="0"/>
        <v>52.273455011207169</v>
      </c>
    </row>
    <row r="32" spans="1:5" s="12" customFormat="1" ht="18.600000000000001" customHeight="1" x14ac:dyDescent="0.2">
      <c r="A32" s="13" t="s">
        <v>54</v>
      </c>
      <c r="B32" s="18" t="s">
        <v>55</v>
      </c>
      <c r="C32" s="38">
        <f>C33+C38+C39+C40+C41+C42+C43</f>
        <v>21896818.5</v>
      </c>
      <c r="D32" s="38">
        <f>D33+D38+D39+D40+D41+D42+D43</f>
        <v>22533057</v>
      </c>
      <c r="E32" s="17">
        <f t="shared" si="0"/>
        <v>97.176421734520986</v>
      </c>
    </row>
    <row r="33" spans="1:5" s="12" customFormat="1" ht="30.6" customHeight="1" x14ac:dyDescent="0.2">
      <c r="A33" s="8" t="s">
        <v>56</v>
      </c>
      <c r="B33" s="23" t="s">
        <v>57</v>
      </c>
      <c r="C33" s="38">
        <f>C34+C35+C36+C37</f>
        <v>21476061.399999999</v>
      </c>
      <c r="D33" s="38">
        <f>D34+D35+D36+D37</f>
        <v>21351966</v>
      </c>
      <c r="E33" s="17">
        <f t="shared" si="0"/>
        <v>100.58118957289459</v>
      </c>
    </row>
    <row r="34" spans="1:5" s="12" customFormat="1" ht="30.6" customHeight="1" x14ac:dyDescent="0.2">
      <c r="A34" s="24" t="s">
        <v>58</v>
      </c>
      <c r="B34" s="25" t="s">
        <v>59</v>
      </c>
      <c r="C34" s="36">
        <v>11335248.6</v>
      </c>
      <c r="D34" s="34">
        <v>10245743.699999999</v>
      </c>
      <c r="E34" s="17">
        <f t="shared" si="0"/>
        <v>110.63373174169875</v>
      </c>
    </row>
    <row r="35" spans="1:5" s="12" customFormat="1" ht="30.6" customHeight="1" x14ac:dyDescent="0.2">
      <c r="A35" s="24" t="s">
        <v>60</v>
      </c>
      <c r="B35" s="25" t="s">
        <v>61</v>
      </c>
      <c r="C35" s="36">
        <v>7068443.0999999996</v>
      </c>
      <c r="D35" s="34">
        <v>8453055.0999999996</v>
      </c>
      <c r="E35" s="17">
        <f t="shared" si="0"/>
        <v>83.619981372178671</v>
      </c>
    </row>
    <row r="36" spans="1:5" s="12" customFormat="1" ht="30.6" customHeight="1" x14ac:dyDescent="0.2">
      <c r="A36" s="24" t="s">
        <v>62</v>
      </c>
      <c r="B36" s="25" t="s">
        <v>63</v>
      </c>
      <c r="C36" s="36">
        <v>2076908.7</v>
      </c>
      <c r="D36" s="34">
        <v>1762189.1</v>
      </c>
      <c r="E36" s="17">
        <f t="shared" si="0"/>
        <v>117.85958158519989</v>
      </c>
    </row>
    <row r="37" spans="1:5" s="12" customFormat="1" ht="30.6" customHeight="1" x14ac:dyDescent="0.2">
      <c r="A37" s="24" t="s">
        <v>64</v>
      </c>
      <c r="B37" s="26" t="s">
        <v>65</v>
      </c>
      <c r="C37" s="36">
        <v>995461</v>
      </c>
      <c r="D37" s="34">
        <v>890978.1</v>
      </c>
      <c r="E37" s="17">
        <f t="shared" si="0"/>
        <v>111.726764103405</v>
      </c>
    </row>
    <row r="38" spans="1:5" s="12" customFormat="1" ht="30.6" customHeight="1" x14ac:dyDescent="0.2">
      <c r="A38" s="8" t="s">
        <v>66</v>
      </c>
      <c r="B38" s="23" t="s">
        <v>67</v>
      </c>
      <c r="C38" s="39">
        <v>0</v>
      </c>
      <c r="D38" s="40">
        <v>526724.9</v>
      </c>
      <c r="E38" s="17">
        <f t="shared" si="0"/>
        <v>0</v>
      </c>
    </row>
    <row r="39" spans="1:5" s="12" customFormat="1" ht="31.15" customHeight="1" x14ac:dyDescent="0.2">
      <c r="A39" s="8" t="s">
        <v>68</v>
      </c>
      <c r="B39" s="23" t="s">
        <v>69</v>
      </c>
      <c r="C39" s="38">
        <v>8850.7999999999993</v>
      </c>
      <c r="D39" s="16">
        <v>696.9</v>
      </c>
      <c r="E39" s="17">
        <f t="shared" si="0"/>
        <v>1270.0243937437222</v>
      </c>
    </row>
    <row r="40" spans="1:5" s="12" customFormat="1" ht="27.75" customHeight="1" x14ac:dyDescent="0.2">
      <c r="A40" s="8" t="s">
        <v>70</v>
      </c>
      <c r="B40" s="23" t="s">
        <v>71</v>
      </c>
      <c r="C40" s="38">
        <v>83.5</v>
      </c>
      <c r="D40" s="16">
        <v>7672.6</v>
      </c>
      <c r="E40" s="17">
        <f t="shared" si="0"/>
        <v>1.0882881943539349</v>
      </c>
    </row>
    <row r="41" spans="1:5" s="12" customFormat="1" ht="99.75" hidden="1" x14ac:dyDescent="0.2">
      <c r="A41" s="8" t="s">
        <v>72</v>
      </c>
      <c r="B41" s="23" t="s">
        <v>73</v>
      </c>
      <c r="C41" s="38"/>
      <c r="D41" s="16"/>
      <c r="E41" s="17"/>
    </row>
    <row r="42" spans="1:5" s="12" customFormat="1" ht="64.150000000000006" customHeight="1" x14ac:dyDescent="0.2">
      <c r="A42" s="8" t="s">
        <v>74</v>
      </c>
      <c r="B42" s="23" t="s">
        <v>75</v>
      </c>
      <c r="C42" s="41">
        <v>1046914</v>
      </c>
      <c r="D42" s="16">
        <v>778241.1</v>
      </c>
      <c r="E42" s="17">
        <f t="shared" si="0"/>
        <v>134.5230931648303</v>
      </c>
    </row>
    <row r="43" spans="1:5" s="12" customFormat="1" ht="63" customHeight="1" x14ac:dyDescent="0.2">
      <c r="A43" s="8" t="s">
        <v>76</v>
      </c>
      <c r="B43" s="23" t="s">
        <v>77</v>
      </c>
      <c r="C43" s="41">
        <v>-635091.19999999995</v>
      </c>
      <c r="D43" s="16">
        <v>-132244.5</v>
      </c>
      <c r="E43" s="17">
        <f t="shared" si="0"/>
        <v>480.24016121653449</v>
      </c>
    </row>
    <row r="44" spans="1:5" ht="19.149999999999999" customHeight="1" x14ac:dyDescent="0.25">
      <c r="A44" s="13"/>
      <c r="B44" s="18" t="s">
        <v>78</v>
      </c>
      <c r="C44" s="38">
        <f>C7+C32</f>
        <v>76425799.599999994</v>
      </c>
      <c r="D44" s="38">
        <f>D7+D32</f>
        <v>76791332.700000003</v>
      </c>
      <c r="E44" s="17">
        <f t="shared" si="0"/>
        <v>99.523991722571054</v>
      </c>
    </row>
  </sheetData>
  <mergeCells count="4">
    <mergeCell ref="C1:D1"/>
    <mergeCell ref="A2:E2"/>
    <mergeCell ref="A3:E3"/>
    <mergeCell ref="C4:D4"/>
  </mergeCells>
  <pageMargins left="0.19685039370078741" right="0" top="0" bottom="0" header="0.31496062992125984" footer="0.31496062992125984"/>
  <pageSetup paperSize="9" scale="8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3</cp:revision>
  <cp:lastPrinted>2025-10-24T04:27:42Z</cp:lastPrinted>
  <dcterms:created xsi:type="dcterms:W3CDTF">2004-09-11T05:05:00Z</dcterms:created>
  <dcterms:modified xsi:type="dcterms:W3CDTF">2025-10-24T04:31:08Z</dcterms:modified>
  <cp:version>786432</cp:version>
</cp:coreProperties>
</file>