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8170" windowHeight="14055"/>
  </bookViews>
  <sheets>
    <sheet name="1" sheetId="1" r:id="rId1"/>
  </sheets>
  <definedNames>
    <definedName name="_xlnm._FilterDatabase" localSheetId="0" hidden="1">'1'!$A$6:$L$49</definedName>
    <definedName name="_xlnm.Print_Area" localSheetId="0">'1'!$A$1:$G$50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1" l="1"/>
  <c r="D7" i="1"/>
  <c r="D25" i="1" l="1"/>
  <c r="E25" i="1"/>
  <c r="G49" i="1"/>
  <c r="F49" i="1"/>
  <c r="G48" i="1"/>
  <c r="F48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E39" i="1"/>
  <c r="E37" i="1" s="1"/>
  <c r="D39" i="1"/>
  <c r="D37" i="1" s="1"/>
  <c r="C39" i="1"/>
  <c r="C37" i="1" s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8" i="1"/>
  <c r="F28" i="1"/>
  <c r="G27" i="1"/>
  <c r="F27" i="1"/>
  <c r="G26" i="1"/>
  <c r="F26" i="1"/>
  <c r="G24" i="1"/>
  <c r="F24" i="1"/>
  <c r="G23" i="1"/>
  <c r="F23" i="1"/>
  <c r="G22" i="1"/>
  <c r="F22" i="1"/>
  <c r="G21" i="1"/>
  <c r="F21" i="1"/>
  <c r="G20" i="1"/>
  <c r="F20" i="1"/>
  <c r="E19" i="1"/>
  <c r="D19" i="1"/>
  <c r="C19" i="1"/>
  <c r="G18" i="1"/>
  <c r="F18" i="1"/>
  <c r="G17" i="1"/>
  <c r="F17" i="1"/>
  <c r="G16" i="1"/>
  <c r="F16" i="1"/>
  <c r="G15" i="1"/>
  <c r="F15" i="1"/>
  <c r="G14" i="1"/>
  <c r="F14" i="1"/>
  <c r="E13" i="1"/>
  <c r="D13" i="1"/>
  <c r="C13" i="1"/>
  <c r="G12" i="1"/>
  <c r="F12" i="1"/>
  <c r="E11" i="1"/>
  <c r="D11" i="1"/>
  <c r="C11" i="1"/>
  <c r="G10" i="1"/>
  <c r="F10" i="1"/>
  <c r="G9" i="1"/>
  <c r="F9" i="1"/>
  <c r="E8" i="1"/>
  <c r="D8" i="1"/>
  <c r="G8" i="1" s="1"/>
  <c r="C8" i="1"/>
  <c r="G25" i="1" l="1"/>
  <c r="G19" i="1"/>
  <c r="G11" i="1"/>
  <c r="E7" i="1"/>
  <c r="E50" i="1" s="1"/>
  <c r="F25" i="1"/>
  <c r="F37" i="1"/>
  <c r="F39" i="1"/>
  <c r="F19" i="1"/>
  <c r="F13" i="1"/>
  <c r="C7" i="1"/>
  <c r="C50" i="1" s="1"/>
  <c r="G37" i="1"/>
  <c r="G39" i="1"/>
  <c r="F8" i="1"/>
  <c r="G13" i="1"/>
  <c r="F11" i="1"/>
  <c r="D50" i="1" l="1"/>
  <c r="F7" i="1"/>
  <c r="G7" i="1"/>
  <c r="F50" i="1" l="1"/>
  <c r="G50" i="1"/>
</calcChain>
</file>

<file path=xl/sharedStrings.xml><?xml version="1.0" encoding="utf-8"?>
<sst xmlns="http://schemas.openxmlformats.org/spreadsheetml/2006/main" count="97" uniqueCount="97">
  <si>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</si>
  <si>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</si>
  <si>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</si>
  <si>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</si>
  <si>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</si>
  <si>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</si>
  <si>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</si>
  <si>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</si>
  <si>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</si>
  <si>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</si>
  <si>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</si>
  <si>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</si>
  <si>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</si>
  <si>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</si>
  <si>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</si>
  <si>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</si>
  <si>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</si>
  <si>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</si>
  <si>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</si>
  <si>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</si>
  <si>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</si>
  <si>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</si>
  <si>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</si>
  <si>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</si>
  <si>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</si>
  <si>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</si>
  <si>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</si>
  <si>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</si>
  <si>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</si>
  <si>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</si>
  <si>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</si>
  <si>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</si>
  <si>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</si>
  <si>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</si>
  <si>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</si>
  <si>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</si>
  <si>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</si>
  <si>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</si>
  <si>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</si>
  <si>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</si>
  <si>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</si>
  <si>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</si>
  <si>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</si>
  <si>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</si>
  <si>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</si>
  <si>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</si>
  <si>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</si>
  <si>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</si>
  <si>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</si>
  <si>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</si>
  <si>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</si>
  <si>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</si>
  <si>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</si>
  <si>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</si>
  <si>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</si>
  <si>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</si>
  <si>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</si>
  <si>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</si>
  <si>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</si>
  <si>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</si>
  <si>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</si>
  <si>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</si>
  <si>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</si>
  <si>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</si>
  <si>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</si>
  <si>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</si>
  <si>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</si>
  <si>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</si>
  <si>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</si>
  <si>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</si>
  <si>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</si>
  <si>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</si>
  <si>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</si>
  <si>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</si>
  <si>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</si>
  <si>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</si>
  <si>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</si>
  <si>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</si>
  <si>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</si>
  <si>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</si>
  <si>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</si>
  <si>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</si>
  <si>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</si>
  <si>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</si>
  <si>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</si>
  <si>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</si>
  <si>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</si>
  <si>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</si>
  <si>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</si>
  <si>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</si>
  <si>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консолидированного бюджета Томской области на 1 апреля 2025 года</t>
  </si>
  <si>
    <t>Темп роста исполнения на 01.04.2025 к 01.04.2024</t>
  </si>
  <si>
    <t>1 05 02000 02 0000 110</t>
  </si>
  <si>
    <t xml:space="preserve">% исполнения к плановым назначениям на 2025 год </t>
  </si>
  <si>
    <t>Исполнено
на 01.04.2025 
(по данным Ф. 0503317 на 01.04.2025)</t>
  </si>
  <si>
    <t>Исполнено
на 01.04.2024 
(по данным Ф. 0503317 на 01.04.2024)</t>
  </si>
  <si>
    <t>План 
на 2025 год 
(по данным Ф. 0503317 на 01.04.2025)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</si>
</sst>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scheme val="minor"/>
    </font>
    <font>
      <sz val="12"/>
      <name val="PT Astra Serif"/>
    </font>
    <font>
      <b/>
      <sz val="12"/>
      <name val="PT Astra Serif"/>
    </font>
    <font>
      <sz val="12"/>
      <color theme="1"/>
      <name val="PT Astra Serif"/>
    </font>
    <font>
      <b/>
      <sz val="12"/>
      <color theme="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164" fontId="4" fillId="0" borderId="6" xfId="0" applyNumberFormat="1" applyFont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vertical="center"/>
    </xf>
    <xf numFmtId="3" fontId="3" fillId="0" borderId="5" xfId="0" applyNumberFormat="1" applyFont="1" applyBorder="1" applyAlignment="1">
      <alignment vertical="center" wrapText="1"/>
    </xf>
    <xf numFmtId="164" fontId="3" fillId="2" borderId="6" xfId="0" applyNumberFormat="1" applyFont="1" applyFill="1" applyBorder="1"/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164" fontId="4" fillId="2" borderId="6" xfId="0" applyNumberFormat="1" applyFont="1" applyFill="1" applyBorder="1" applyAlignment="1">
      <alignment horizontal="right"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50"/>
  <sheetViews>
    <sheetView tabSelected="1" zoomScaleNormal="100" workbookViewId="0">
      <selection activeCell="D11" sqref="D11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20.7109375" style="2" customWidth="1"/>
    <col min="4" max="5" width="20.7109375" style="3" customWidth="1"/>
    <col min="6" max="6" width="16" style="3" customWidth="1"/>
    <col min="7" max="7" width="16.28515625" style="1" customWidth="1"/>
    <col min="8" max="255" width="9.140625" style="1" customWidth="1"/>
  </cols>
  <sheetData>
    <row r="1" spans="1:7" ht="11.25" customHeight="1" x14ac:dyDescent="0.25">
      <c r="A1" s="4"/>
      <c r="B1" s="4"/>
      <c r="C1" s="38"/>
      <c r="D1" s="38"/>
      <c r="E1" s="38"/>
      <c r="F1" s="38"/>
    </row>
    <row r="2" spans="1:7" ht="18.75" customHeight="1" x14ac:dyDescent="0.25">
      <c r="A2" s="39" t="s">
        <v>0</v>
      </c>
      <c r="B2" s="39"/>
      <c r="C2" s="39"/>
      <c r="D2" s="39"/>
      <c r="E2" s="39"/>
      <c r="F2" s="39"/>
      <c r="G2" s="40"/>
    </row>
    <row r="3" spans="1:7" ht="22.15" customHeight="1" x14ac:dyDescent="0.25">
      <c r="A3" s="41" t="s">
        <v>90</v>
      </c>
      <c r="B3" s="41"/>
      <c r="C3" s="41"/>
      <c r="D3" s="41"/>
      <c r="E3" s="41"/>
      <c r="F3" s="41"/>
      <c r="G3" s="40"/>
    </row>
    <row r="4" spans="1:7" ht="15.75" x14ac:dyDescent="0.25">
      <c r="D4" s="42"/>
      <c r="E4" s="42"/>
      <c r="F4" s="42"/>
      <c r="G4" s="5" t="s">
        <v>1</v>
      </c>
    </row>
    <row r="5" spans="1:7" ht="84.75" customHeight="1" x14ac:dyDescent="0.25">
      <c r="A5" s="6" t="s">
        <v>2</v>
      </c>
      <c r="B5" s="7" t="s">
        <v>3</v>
      </c>
      <c r="C5" s="6" t="s">
        <v>96</v>
      </c>
      <c r="D5" s="8" t="s">
        <v>94</v>
      </c>
      <c r="E5" s="8" t="s">
        <v>95</v>
      </c>
      <c r="F5" s="8" t="s">
        <v>93</v>
      </c>
      <c r="G5" s="8" t="s">
        <v>91</v>
      </c>
    </row>
    <row r="6" spans="1:7" ht="15.75" x14ac:dyDescent="0.25">
      <c r="A6" s="9">
        <v>1</v>
      </c>
      <c r="B6" s="10">
        <v>2</v>
      </c>
      <c r="C6" s="10">
        <v>3</v>
      </c>
      <c r="D6" s="11">
        <v>4</v>
      </c>
      <c r="E6" s="11">
        <v>5</v>
      </c>
      <c r="F6" s="11">
        <v>6</v>
      </c>
      <c r="G6" s="9">
        <v>7</v>
      </c>
    </row>
    <row r="7" spans="1:7" s="12" customFormat="1" ht="17.45" customHeight="1" x14ac:dyDescent="0.25">
      <c r="A7" s="13" t="s">
        <v>4</v>
      </c>
      <c r="B7" s="14" t="s">
        <v>5</v>
      </c>
      <c r="C7" s="37">
        <f>C8+C11+C13+C19+C25+C28+C29+C30+C31+C32+C33+C34+C35+C36</f>
        <v>111295148.60000001</v>
      </c>
      <c r="D7" s="37">
        <f>D8+D11+D13+D19+D25+D28+D29+D30+D31+D32+D33+D34+D35+D36</f>
        <v>20024127</v>
      </c>
      <c r="E7" s="15">
        <f>E8+E11+E13+E19+E25+E28+E29+E30+E31+E32+E33+E34+E35+E36</f>
        <v>19155308.799999997</v>
      </c>
      <c r="F7" s="16">
        <f>D7/C7*100</f>
        <v>17.991913620572674</v>
      </c>
      <c r="G7" s="16">
        <f>D7/E7*100</f>
        <v>104.53565227828645</v>
      </c>
    </row>
    <row r="8" spans="1:7" s="12" customFormat="1" ht="18" customHeight="1" x14ac:dyDescent="0.25">
      <c r="A8" s="13" t="s">
        <v>6</v>
      </c>
      <c r="B8" s="17" t="s">
        <v>7</v>
      </c>
      <c r="C8" s="15">
        <f>SUM(C9:C10)</f>
        <v>72006525.5</v>
      </c>
      <c r="D8" s="15">
        <f>SUM(D9:D10)</f>
        <v>12384691.600000001</v>
      </c>
      <c r="E8" s="15">
        <f>SUM(E9:E10)</f>
        <v>11228851.199999999</v>
      </c>
      <c r="F8" s="16">
        <f t="shared" ref="F8:F28" si="0">D8/C8*100</f>
        <v>17.199401740332551</v>
      </c>
      <c r="G8" s="16">
        <f t="shared" ref="G8:G28" si="1">D8/E8*100</f>
        <v>110.2934875475062</v>
      </c>
    </row>
    <row r="9" spans="1:7" ht="19.899999999999999" customHeight="1" x14ac:dyDescent="0.25">
      <c r="A9" s="18" t="s">
        <v>8</v>
      </c>
      <c r="B9" s="19" t="s">
        <v>9</v>
      </c>
      <c r="C9" s="20">
        <v>25009373.899999999</v>
      </c>
      <c r="D9" s="21">
        <v>4668180.4000000004</v>
      </c>
      <c r="E9" s="21">
        <v>4310850</v>
      </c>
      <c r="F9" s="22">
        <f t="shared" si="0"/>
        <v>18.665722775251087</v>
      </c>
      <c r="G9" s="22">
        <f t="shared" si="1"/>
        <v>108.28909379820686</v>
      </c>
    </row>
    <row r="10" spans="1:7" ht="17.45" customHeight="1" x14ac:dyDescent="0.25">
      <c r="A10" s="18" t="s">
        <v>10</v>
      </c>
      <c r="B10" s="19" t="s">
        <v>11</v>
      </c>
      <c r="C10" s="20">
        <v>46997151.600000001</v>
      </c>
      <c r="D10" s="21">
        <v>7716511.2000000002</v>
      </c>
      <c r="E10" s="21">
        <v>6918001.2000000002</v>
      </c>
      <c r="F10" s="22">
        <f t="shared" si="0"/>
        <v>16.419104003741367</v>
      </c>
      <c r="G10" s="22">
        <f t="shared" si="1"/>
        <v>111.54249582957574</v>
      </c>
    </row>
    <row r="11" spans="1:7" ht="51.75" customHeight="1" x14ac:dyDescent="0.25">
      <c r="A11" s="13" t="s">
        <v>12</v>
      </c>
      <c r="B11" s="17" t="s">
        <v>13</v>
      </c>
      <c r="C11" s="15">
        <f>C12</f>
        <v>14314152.4</v>
      </c>
      <c r="D11" s="15">
        <f>D12</f>
        <v>3028603</v>
      </c>
      <c r="E11" s="15">
        <f>E12</f>
        <v>3172869.6</v>
      </c>
      <c r="F11" s="16">
        <f t="shared" si="0"/>
        <v>21.158102242924283</v>
      </c>
      <c r="G11" s="16">
        <f t="shared" si="1"/>
        <v>95.453119157497042</v>
      </c>
    </row>
    <row r="12" spans="1:7" s="12" customFormat="1" ht="44.25" customHeight="1" x14ac:dyDescent="0.25">
      <c r="A12" s="18" t="s">
        <v>14</v>
      </c>
      <c r="B12" s="19" t="s">
        <v>15</v>
      </c>
      <c r="C12" s="20">
        <v>14314152.4</v>
      </c>
      <c r="D12" s="21">
        <v>3028603</v>
      </c>
      <c r="E12" s="21">
        <v>3172869.6</v>
      </c>
      <c r="F12" s="22">
        <f t="shared" si="0"/>
        <v>21.158102242924283</v>
      </c>
      <c r="G12" s="22">
        <f t="shared" si="1"/>
        <v>95.453119157497042</v>
      </c>
    </row>
    <row r="13" spans="1:7" ht="21" customHeight="1" x14ac:dyDescent="0.25">
      <c r="A13" s="13" t="s">
        <v>16</v>
      </c>
      <c r="B13" s="17" t="s">
        <v>17</v>
      </c>
      <c r="C13" s="15">
        <f>SUM(C14:C18)</f>
        <v>8462550.9000000004</v>
      </c>
      <c r="D13" s="15">
        <f>SUM(D14:D18)</f>
        <v>1322678.4000000001</v>
      </c>
      <c r="E13" s="15">
        <f>SUM(E14:E18)</f>
        <v>1163148.3999999999</v>
      </c>
      <c r="F13" s="16">
        <f t="shared" si="0"/>
        <v>15.629783686145984</v>
      </c>
      <c r="G13" s="16">
        <f t="shared" si="1"/>
        <v>113.71536082584133</v>
      </c>
    </row>
    <row r="14" spans="1:7" ht="31.5" x14ac:dyDescent="0.25">
      <c r="A14" s="18" t="s">
        <v>18</v>
      </c>
      <c r="B14" s="19" t="s">
        <v>19</v>
      </c>
      <c r="C14" s="21">
        <v>7637465.9000000004</v>
      </c>
      <c r="D14" s="21">
        <v>1086331.8</v>
      </c>
      <c r="E14" s="21">
        <v>967456.4</v>
      </c>
      <c r="F14" s="22">
        <f t="shared" si="0"/>
        <v>14.223720462044879</v>
      </c>
      <c r="G14" s="22">
        <f t="shared" si="1"/>
        <v>112.28741677661134</v>
      </c>
    </row>
    <row r="15" spans="1:7" ht="32.450000000000003" customHeight="1" x14ac:dyDescent="0.25">
      <c r="A15" s="18" t="s">
        <v>92</v>
      </c>
      <c r="B15" s="19" t="s">
        <v>20</v>
      </c>
      <c r="C15" s="20">
        <v>1263.0999999999999</v>
      </c>
      <c r="D15" s="21">
        <v>-314.3</v>
      </c>
      <c r="E15" s="21">
        <v>397.7</v>
      </c>
      <c r="F15" s="22">
        <f t="shared" si="0"/>
        <v>-24.883223814424831</v>
      </c>
      <c r="G15" s="22">
        <f t="shared" si="1"/>
        <v>-79.029419160170988</v>
      </c>
    </row>
    <row r="16" spans="1:7" s="12" customFormat="1" ht="30" customHeight="1" x14ac:dyDescent="0.25">
      <c r="A16" s="18" t="s">
        <v>21</v>
      </c>
      <c r="B16" s="19" t="s">
        <v>22</v>
      </c>
      <c r="C16" s="20">
        <v>12117.9</v>
      </c>
      <c r="D16" s="21">
        <v>7527.5</v>
      </c>
      <c r="E16" s="21">
        <v>4945</v>
      </c>
      <c r="F16" s="22">
        <f t="shared" si="0"/>
        <v>62.118848975482557</v>
      </c>
      <c r="G16" s="22">
        <f t="shared" si="1"/>
        <v>152.22446916076845</v>
      </c>
    </row>
    <row r="17" spans="1:7" s="12" customFormat="1" ht="31.15" customHeight="1" x14ac:dyDescent="0.25">
      <c r="A17" s="18" t="s">
        <v>23</v>
      </c>
      <c r="B17" s="19" t="s">
        <v>24</v>
      </c>
      <c r="C17" s="20">
        <v>421325.3</v>
      </c>
      <c r="D17" s="21">
        <v>120870.1</v>
      </c>
      <c r="E17" s="21">
        <v>122199.1</v>
      </c>
      <c r="F17" s="22">
        <f t="shared" si="0"/>
        <v>28.688070714006496</v>
      </c>
      <c r="G17" s="22">
        <f t="shared" si="1"/>
        <v>98.912430615282759</v>
      </c>
    </row>
    <row r="18" spans="1:7" s="12" customFormat="1" ht="31.15" customHeight="1" x14ac:dyDescent="0.25">
      <c r="A18" s="18" t="s">
        <v>25</v>
      </c>
      <c r="B18" s="19" t="s">
        <v>26</v>
      </c>
      <c r="C18" s="20">
        <v>390378.7</v>
      </c>
      <c r="D18" s="21">
        <v>108263.3</v>
      </c>
      <c r="E18" s="21">
        <v>68150.2</v>
      </c>
      <c r="F18" s="22">
        <f t="shared" si="0"/>
        <v>27.732891164400108</v>
      </c>
      <c r="G18" s="22">
        <f t="shared" si="1"/>
        <v>158.85984193736778</v>
      </c>
    </row>
    <row r="19" spans="1:7" ht="18" customHeight="1" x14ac:dyDescent="0.25">
      <c r="A19" s="13" t="s">
        <v>27</v>
      </c>
      <c r="B19" s="17" t="s">
        <v>28</v>
      </c>
      <c r="C19" s="15">
        <f>SUM(C20:C24)</f>
        <v>11340363.299999999</v>
      </c>
      <c r="D19" s="15">
        <f>SUM(D20:D24)</f>
        <v>1854421.8</v>
      </c>
      <c r="E19" s="15">
        <f>SUM(E20:E24)</f>
        <v>2489637.7000000002</v>
      </c>
      <c r="F19" s="16">
        <f t="shared" si="0"/>
        <v>16.352402043416017</v>
      </c>
      <c r="G19" s="16">
        <f t="shared" si="1"/>
        <v>74.485608890000336</v>
      </c>
    </row>
    <row r="20" spans="1:7" ht="18" customHeight="1" x14ac:dyDescent="0.25">
      <c r="A20" s="18" t="s">
        <v>29</v>
      </c>
      <c r="B20" s="23" t="s">
        <v>30</v>
      </c>
      <c r="C20" s="20">
        <v>832922</v>
      </c>
      <c r="D20" s="21">
        <v>44052.2</v>
      </c>
      <c r="E20" s="21">
        <v>42059.7</v>
      </c>
      <c r="F20" s="22">
        <f t="shared" si="0"/>
        <v>5.2888745884968813</v>
      </c>
      <c r="G20" s="22">
        <f t="shared" si="1"/>
        <v>104.73731386576699</v>
      </c>
    </row>
    <row r="21" spans="1:7" ht="17.45" customHeight="1" x14ac:dyDescent="0.25">
      <c r="A21" s="18" t="s">
        <v>31</v>
      </c>
      <c r="B21" s="19" t="s">
        <v>32</v>
      </c>
      <c r="C21" s="20">
        <v>7639602</v>
      </c>
      <c r="D21" s="21">
        <v>1345579.7</v>
      </c>
      <c r="E21" s="21">
        <v>2024841.1</v>
      </c>
      <c r="F21" s="22">
        <f t="shared" si="0"/>
        <v>17.613217285403088</v>
      </c>
      <c r="G21" s="22">
        <f t="shared" si="1"/>
        <v>66.453594803068739</v>
      </c>
    </row>
    <row r="22" spans="1:7" ht="16.899999999999999" customHeight="1" x14ac:dyDescent="0.25">
      <c r="A22" s="18" t="s">
        <v>33</v>
      </c>
      <c r="B22" s="19" t="s">
        <v>34</v>
      </c>
      <c r="C22" s="20">
        <v>1449983.6</v>
      </c>
      <c r="D22" s="21">
        <v>144254.1</v>
      </c>
      <c r="E22" s="21">
        <v>155311.4</v>
      </c>
      <c r="F22" s="22">
        <f t="shared" si="0"/>
        <v>9.9486711435908646</v>
      </c>
      <c r="G22" s="22">
        <f t="shared" si="1"/>
        <v>92.880561246630961</v>
      </c>
    </row>
    <row r="23" spans="1:7" ht="15.6" customHeight="1" x14ac:dyDescent="0.25">
      <c r="A23" s="18" t="s">
        <v>35</v>
      </c>
      <c r="B23" s="19" t="s">
        <v>36</v>
      </c>
      <c r="C23" s="20">
        <v>840</v>
      </c>
      <c r="D23" s="21">
        <v>231</v>
      </c>
      <c r="E23" s="21">
        <v>882</v>
      </c>
      <c r="F23" s="22">
        <f t="shared" si="0"/>
        <v>27.500000000000004</v>
      </c>
      <c r="G23" s="22">
        <f t="shared" si="1"/>
        <v>26.190476190476193</v>
      </c>
    </row>
    <row r="24" spans="1:7" ht="17.45" customHeight="1" x14ac:dyDescent="0.25">
      <c r="A24" s="18" t="s">
        <v>37</v>
      </c>
      <c r="B24" s="19" t="s">
        <v>38</v>
      </c>
      <c r="C24" s="20">
        <v>1417015.7</v>
      </c>
      <c r="D24" s="21">
        <v>320304.8</v>
      </c>
      <c r="E24" s="21">
        <v>266543.5</v>
      </c>
      <c r="F24" s="22">
        <f t="shared" si="0"/>
        <v>22.604181449789159</v>
      </c>
      <c r="G24" s="22">
        <f t="shared" si="1"/>
        <v>120.16980342795829</v>
      </c>
    </row>
    <row r="25" spans="1:7" s="12" customFormat="1" ht="30.6" customHeight="1" x14ac:dyDescent="0.25">
      <c r="A25" s="13" t="s">
        <v>39</v>
      </c>
      <c r="B25" s="17" t="s">
        <v>40</v>
      </c>
      <c r="C25" s="36">
        <v>63261.2</v>
      </c>
      <c r="D25" s="16">
        <f t="shared" ref="D25:E25" si="2">SUM(D26:D27)</f>
        <v>11377.1</v>
      </c>
      <c r="E25" s="16">
        <f t="shared" si="2"/>
        <v>10447.300000000001</v>
      </c>
      <c r="F25" s="16">
        <f t="shared" si="0"/>
        <v>17.984325305242393</v>
      </c>
      <c r="G25" s="16">
        <f t="shared" si="1"/>
        <v>108.89990715304432</v>
      </c>
    </row>
    <row r="26" spans="1:7" ht="18.600000000000001" customHeight="1" x14ac:dyDescent="0.25">
      <c r="A26" s="18" t="s">
        <v>41</v>
      </c>
      <c r="B26" s="19" t="s">
        <v>42</v>
      </c>
      <c r="C26" s="20">
        <v>49663.9</v>
      </c>
      <c r="D26" s="22">
        <v>10876</v>
      </c>
      <c r="E26" s="22">
        <v>9308.6</v>
      </c>
      <c r="F26" s="22">
        <f t="shared" si="0"/>
        <v>21.899206465863532</v>
      </c>
      <c r="G26" s="22">
        <f t="shared" si="1"/>
        <v>116.83819263906494</v>
      </c>
    </row>
    <row r="27" spans="1:7" ht="47.25" x14ac:dyDescent="0.25">
      <c r="A27" s="18" t="s">
        <v>43</v>
      </c>
      <c r="B27" s="19" t="s">
        <v>44</v>
      </c>
      <c r="C27" s="24">
        <v>12911</v>
      </c>
      <c r="D27" s="22">
        <v>501.1</v>
      </c>
      <c r="E27" s="22">
        <v>1138.7</v>
      </c>
      <c r="F27" s="22">
        <f t="shared" si="0"/>
        <v>3.8811865850824878</v>
      </c>
      <c r="G27" s="22">
        <f t="shared" si="1"/>
        <v>44.006322999912179</v>
      </c>
    </row>
    <row r="28" spans="1:7" s="12" customFormat="1" ht="19.149999999999999" customHeight="1" x14ac:dyDescent="0.25">
      <c r="A28" s="13" t="s">
        <v>45</v>
      </c>
      <c r="B28" s="25" t="s">
        <v>46</v>
      </c>
      <c r="C28" s="26">
        <v>465543.8</v>
      </c>
      <c r="D28" s="27">
        <v>168747</v>
      </c>
      <c r="E28" s="27">
        <v>78645.8</v>
      </c>
      <c r="F28" s="16">
        <f t="shared" si="0"/>
        <v>36.247287580674467</v>
      </c>
      <c r="G28" s="16">
        <f t="shared" si="1"/>
        <v>214.56581279610609</v>
      </c>
    </row>
    <row r="29" spans="1:7" ht="45" customHeight="1" x14ac:dyDescent="0.25">
      <c r="A29" s="13" t="s">
        <v>47</v>
      </c>
      <c r="B29" s="17" t="s">
        <v>48</v>
      </c>
      <c r="C29" s="26">
        <v>0</v>
      </c>
      <c r="D29" s="27">
        <v>-0.1</v>
      </c>
      <c r="E29" s="27">
        <v>0.7</v>
      </c>
      <c r="F29" s="16"/>
      <c r="G29" s="16"/>
    </row>
    <row r="30" spans="1:7" s="12" customFormat="1" ht="47.25" x14ac:dyDescent="0.25">
      <c r="A30" s="13" t="s">
        <v>49</v>
      </c>
      <c r="B30" s="17" t="s">
        <v>50</v>
      </c>
      <c r="C30" s="26">
        <v>1187080.8999999999</v>
      </c>
      <c r="D30" s="27">
        <v>398300.1</v>
      </c>
      <c r="E30" s="27">
        <v>283755.90000000002</v>
      </c>
      <c r="F30" s="16">
        <f t="shared" ref="F30:F50" si="3">D30/C30*100</f>
        <v>33.552902754984935</v>
      </c>
      <c r="G30" s="16">
        <f t="shared" ref="G30:G50" si="4">D30/E30*100</f>
        <v>140.36716064758474</v>
      </c>
    </row>
    <row r="31" spans="1:7" s="12" customFormat="1" ht="31.5" x14ac:dyDescent="0.25">
      <c r="A31" s="13" t="s">
        <v>51</v>
      </c>
      <c r="B31" s="25" t="s">
        <v>52</v>
      </c>
      <c r="C31" s="26">
        <v>1613541.6</v>
      </c>
      <c r="D31" s="27">
        <v>229845.3</v>
      </c>
      <c r="E31" s="27">
        <v>326363</v>
      </c>
      <c r="F31" s="16">
        <f t="shared" si="3"/>
        <v>14.24477063374133</v>
      </c>
      <c r="G31" s="16">
        <f t="shared" si="4"/>
        <v>70.426273811675955</v>
      </c>
    </row>
    <row r="32" spans="1:7" s="12" customFormat="1" ht="34.9" customHeight="1" x14ac:dyDescent="0.25">
      <c r="A32" s="13" t="s">
        <v>53</v>
      </c>
      <c r="B32" s="17" t="s">
        <v>54</v>
      </c>
      <c r="C32" s="26">
        <v>312539.09999999998</v>
      </c>
      <c r="D32" s="27">
        <v>123185.7</v>
      </c>
      <c r="E32" s="27">
        <v>90301.2</v>
      </c>
      <c r="F32" s="16">
        <f t="shared" si="3"/>
        <v>39.41449245870357</v>
      </c>
      <c r="G32" s="16">
        <f t="shared" si="4"/>
        <v>136.41645958193246</v>
      </c>
    </row>
    <row r="33" spans="1:7" s="12" customFormat="1" ht="32.450000000000003" customHeight="1" x14ac:dyDescent="0.25">
      <c r="A33" s="13" t="s">
        <v>55</v>
      </c>
      <c r="B33" s="25" t="s">
        <v>56</v>
      </c>
      <c r="C33" s="26">
        <v>164720.4</v>
      </c>
      <c r="D33" s="27">
        <v>83730.899999999994</v>
      </c>
      <c r="E33" s="27">
        <v>92599.1</v>
      </c>
      <c r="F33" s="16">
        <f t="shared" si="3"/>
        <v>50.83213736732062</v>
      </c>
      <c r="G33" s="16">
        <f t="shared" si="4"/>
        <v>90.423017070360274</v>
      </c>
    </row>
    <row r="34" spans="1:7" s="12" customFormat="1" ht="18" customHeight="1" x14ac:dyDescent="0.25">
      <c r="A34" s="13" t="s">
        <v>57</v>
      </c>
      <c r="B34" s="25" t="s">
        <v>58</v>
      </c>
      <c r="C34" s="26">
        <v>60</v>
      </c>
      <c r="D34" s="27">
        <v>0</v>
      </c>
      <c r="E34" s="27">
        <v>0.4</v>
      </c>
      <c r="F34" s="16">
        <f t="shared" si="3"/>
        <v>0</v>
      </c>
      <c r="G34" s="16">
        <f t="shared" si="4"/>
        <v>0</v>
      </c>
    </row>
    <row r="35" spans="1:7" s="12" customFormat="1" ht="16.149999999999999" customHeight="1" x14ac:dyDescent="0.25">
      <c r="A35" s="13" t="s">
        <v>59</v>
      </c>
      <c r="B35" s="17" t="s">
        <v>60</v>
      </c>
      <c r="C35" s="26">
        <v>1148588.6000000001</v>
      </c>
      <c r="D35" s="27">
        <v>217231.3</v>
      </c>
      <c r="E35" s="27">
        <v>196068.7</v>
      </c>
      <c r="F35" s="16">
        <f t="shared" si="3"/>
        <v>18.912890133159944</v>
      </c>
      <c r="G35" s="16">
        <f t="shared" si="4"/>
        <v>110.79346167950315</v>
      </c>
    </row>
    <row r="36" spans="1:7" s="12" customFormat="1" ht="22.9" customHeight="1" x14ac:dyDescent="0.25">
      <c r="A36" s="13" t="s">
        <v>61</v>
      </c>
      <c r="B36" s="17" t="s">
        <v>62</v>
      </c>
      <c r="C36" s="26">
        <v>216220.9</v>
      </c>
      <c r="D36" s="27">
        <v>201314.9</v>
      </c>
      <c r="E36" s="27">
        <v>22619.8</v>
      </c>
      <c r="F36" s="16">
        <f t="shared" si="3"/>
        <v>93.106124338581523</v>
      </c>
      <c r="G36" s="16">
        <f t="shared" si="4"/>
        <v>889.99416440463665</v>
      </c>
    </row>
    <row r="37" spans="1:7" s="12" customFormat="1" ht="18.600000000000001" customHeight="1" x14ac:dyDescent="0.25">
      <c r="A37" s="13" t="s">
        <v>63</v>
      </c>
      <c r="B37" s="17" t="s">
        <v>64</v>
      </c>
      <c r="C37" s="28">
        <f>C38+C39+C44+C45+C46+C47+C48+C49</f>
        <v>30372536.899999999</v>
      </c>
      <c r="D37" s="28">
        <f>D38+D39+D44+D45+D46+D47+D48+D49</f>
        <v>5908147.2999999998</v>
      </c>
      <c r="E37" s="28">
        <f>E38+E39+E44+E45+E46+E47+E48+E49</f>
        <v>5556176.7000000011</v>
      </c>
      <c r="F37" s="16">
        <f t="shared" si="3"/>
        <v>19.452268078403421</v>
      </c>
      <c r="G37" s="16">
        <f t="shared" si="4"/>
        <v>106.33476253553992</v>
      </c>
    </row>
    <row r="38" spans="1:7" s="12" customFormat="1" ht="18.600000000000001" hidden="1" customHeight="1" x14ac:dyDescent="0.25">
      <c r="A38" s="7" t="s">
        <v>65</v>
      </c>
      <c r="B38" s="29" t="s">
        <v>66</v>
      </c>
      <c r="C38" s="26">
        <v>0</v>
      </c>
      <c r="D38" s="28">
        <v>0</v>
      </c>
      <c r="E38" s="30"/>
      <c r="F38" s="16"/>
      <c r="G38" s="16"/>
    </row>
    <row r="39" spans="1:7" s="12" customFormat="1" ht="47.25" customHeight="1" x14ac:dyDescent="0.25">
      <c r="A39" s="7" t="s">
        <v>67</v>
      </c>
      <c r="B39" s="29" t="s">
        <v>68</v>
      </c>
      <c r="C39" s="26">
        <f>C40+C41+C42+C43</f>
        <v>29564455</v>
      </c>
      <c r="D39" s="26">
        <f>D40+D41+D42+D43</f>
        <v>5718599.4000000004</v>
      </c>
      <c r="E39" s="26">
        <f>E40+E41+E42+E43</f>
        <v>5266965.2</v>
      </c>
      <c r="F39" s="16">
        <f t="shared" si="3"/>
        <v>19.342820288755536</v>
      </c>
      <c r="G39" s="16">
        <f t="shared" si="4"/>
        <v>108.5748468586806</v>
      </c>
    </row>
    <row r="40" spans="1:7" s="12" customFormat="1" ht="42" customHeight="1" x14ac:dyDescent="0.25">
      <c r="A40" s="31" t="s">
        <v>69</v>
      </c>
      <c r="B40" s="32" t="s">
        <v>70</v>
      </c>
      <c r="C40" s="33">
        <v>14275304.199999999</v>
      </c>
      <c r="D40" s="33">
        <v>3568825.2</v>
      </c>
      <c r="E40" s="33">
        <v>3362640.9</v>
      </c>
      <c r="F40" s="22">
        <f t="shared" si="3"/>
        <v>24.99999404566104</v>
      </c>
      <c r="G40" s="22">
        <f t="shared" si="4"/>
        <v>106.1316181576213</v>
      </c>
    </row>
    <row r="41" spans="1:7" s="12" customFormat="1" ht="54" customHeight="1" x14ac:dyDescent="0.25">
      <c r="A41" s="31" t="s">
        <v>71</v>
      </c>
      <c r="B41" s="32" t="s">
        <v>72</v>
      </c>
      <c r="C41" s="33">
        <v>11329711.199999999</v>
      </c>
      <c r="D41" s="33">
        <v>1143269.1000000001</v>
      </c>
      <c r="E41" s="33">
        <v>1102401.3</v>
      </c>
      <c r="F41" s="22">
        <f t="shared" si="3"/>
        <v>10.090893578999614</v>
      </c>
      <c r="G41" s="22">
        <f t="shared" si="4"/>
        <v>103.70716181122066</v>
      </c>
    </row>
    <row r="42" spans="1:7" s="12" customFormat="1" ht="49.15" customHeight="1" x14ac:dyDescent="0.25">
      <c r="A42" s="31" t="s">
        <v>73</v>
      </c>
      <c r="B42" s="32" t="s">
        <v>74</v>
      </c>
      <c r="C42" s="33">
        <v>2562845.6</v>
      </c>
      <c r="D42" s="33">
        <v>699667.5</v>
      </c>
      <c r="E42" s="33">
        <v>609523.1</v>
      </c>
      <c r="F42" s="22">
        <f t="shared" si="3"/>
        <v>27.300415600534027</v>
      </c>
      <c r="G42" s="22">
        <f t="shared" si="4"/>
        <v>114.78933284070776</v>
      </c>
    </row>
    <row r="43" spans="1:7" s="12" customFormat="1" ht="30.6" customHeight="1" x14ac:dyDescent="0.25">
      <c r="A43" s="31" t="s">
        <v>75</v>
      </c>
      <c r="B43" s="34" t="s">
        <v>76</v>
      </c>
      <c r="C43" s="33">
        <v>1396594</v>
      </c>
      <c r="D43" s="33">
        <v>306837.59999999998</v>
      </c>
      <c r="E43" s="33">
        <v>192399.9</v>
      </c>
      <c r="F43" s="22">
        <f t="shared" si="3"/>
        <v>21.970422327462384</v>
      </c>
      <c r="G43" s="22">
        <f t="shared" si="4"/>
        <v>159.47908496833938</v>
      </c>
    </row>
    <row r="44" spans="1:7" s="12" customFormat="1" ht="47.25" x14ac:dyDescent="0.25">
      <c r="A44" s="7" t="s">
        <v>77</v>
      </c>
      <c r="B44" s="35" t="s">
        <v>78</v>
      </c>
      <c r="C44" s="26">
        <v>7168</v>
      </c>
      <c r="D44" s="26">
        <v>3645.1</v>
      </c>
      <c r="E44" s="26">
        <v>202419.20000000001</v>
      </c>
      <c r="F44" s="16">
        <f t="shared" si="3"/>
        <v>50.852399553571423</v>
      </c>
      <c r="G44" s="16">
        <f t="shared" si="4"/>
        <v>1.8007679113443782</v>
      </c>
    </row>
    <row r="45" spans="1:7" s="12" customFormat="1" ht="31.5" x14ac:dyDescent="0.25">
      <c r="A45" s="7" t="s">
        <v>79</v>
      </c>
      <c r="B45" s="29" t="s">
        <v>80</v>
      </c>
      <c r="C45" s="26">
        <v>8488.4</v>
      </c>
      <c r="D45" s="26">
        <v>6241</v>
      </c>
      <c r="E45" s="26">
        <v>-498.6</v>
      </c>
      <c r="F45" s="16">
        <f t="shared" si="3"/>
        <v>73.523867866735785</v>
      </c>
      <c r="G45" s="16">
        <f t="shared" si="4"/>
        <v>-1251.7047733654231</v>
      </c>
    </row>
    <row r="46" spans="1:7" s="12" customFormat="1" ht="22.5" customHeight="1" x14ac:dyDescent="0.25">
      <c r="A46" s="7" t="s">
        <v>81</v>
      </c>
      <c r="B46" s="29" t="s">
        <v>82</v>
      </c>
      <c r="C46" s="26">
        <v>92314.7</v>
      </c>
      <c r="D46" s="26">
        <v>6309.4</v>
      </c>
      <c r="E46" s="26">
        <v>788.2</v>
      </c>
      <c r="F46" s="16">
        <f t="shared" si="3"/>
        <v>6.834664468389108</v>
      </c>
      <c r="G46" s="16">
        <f t="shared" si="4"/>
        <v>800.48211113930461</v>
      </c>
    </row>
    <row r="47" spans="1:7" s="12" customFormat="1" ht="110.25" x14ac:dyDescent="0.25">
      <c r="A47" s="7" t="s">
        <v>83</v>
      </c>
      <c r="B47" s="29" t="s">
        <v>84</v>
      </c>
      <c r="C47" s="26">
        <v>0</v>
      </c>
      <c r="D47" s="26">
        <v>0</v>
      </c>
      <c r="E47" s="26">
        <v>-3570.6</v>
      </c>
      <c r="F47" s="16"/>
      <c r="G47" s="16"/>
    </row>
    <row r="48" spans="1:7" s="12" customFormat="1" ht="84.75" customHeight="1" x14ac:dyDescent="0.25">
      <c r="A48" s="7" t="s">
        <v>85</v>
      </c>
      <c r="B48" s="29" t="s">
        <v>86</v>
      </c>
      <c r="C48" s="26">
        <v>764627.3</v>
      </c>
      <c r="D48" s="26">
        <v>237831.1</v>
      </c>
      <c r="E48" s="26">
        <v>112810.7</v>
      </c>
      <c r="F48" s="16">
        <f t="shared" si="3"/>
        <v>31.104186314038223</v>
      </c>
      <c r="G48" s="16">
        <f t="shared" si="4"/>
        <v>210.82317546119299</v>
      </c>
    </row>
    <row r="49" spans="1:7" s="12" customFormat="1" ht="63" customHeight="1" x14ac:dyDescent="0.25">
      <c r="A49" s="7" t="s">
        <v>87</v>
      </c>
      <c r="B49" s="29" t="s">
        <v>88</v>
      </c>
      <c r="C49" s="26">
        <v>-64516.5</v>
      </c>
      <c r="D49" s="26">
        <v>-64478.7</v>
      </c>
      <c r="E49" s="26">
        <v>-22737.4</v>
      </c>
      <c r="F49" s="16">
        <f t="shared" si="3"/>
        <v>99.941410336890556</v>
      </c>
      <c r="G49" s="16">
        <f t="shared" si="4"/>
        <v>283.57991678907877</v>
      </c>
    </row>
    <row r="50" spans="1:7" ht="19.149999999999999" customHeight="1" x14ac:dyDescent="0.25">
      <c r="A50" s="13"/>
      <c r="B50" s="17" t="s">
        <v>89</v>
      </c>
      <c r="C50" s="28">
        <f>C7+C37</f>
        <v>141667685.5</v>
      </c>
      <c r="D50" s="36">
        <f>D7+D37</f>
        <v>25932274.300000001</v>
      </c>
      <c r="E50" s="28">
        <f>E7+E37</f>
        <v>24711485.5</v>
      </c>
      <c r="F50" s="16">
        <f t="shared" si="3"/>
        <v>18.305003154724371</v>
      </c>
      <c r="G50" s="16">
        <f t="shared" si="4"/>
        <v>104.94016759939421</v>
      </c>
    </row>
  </sheetData>
  <mergeCells count="4">
    <mergeCell ref="C1:F1"/>
    <mergeCell ref="A2:G2"/>
    <mergeCell ref="A3:G3"/>
    <mergeCell ref="D4:F4"/>
  </mergeCells>
  <pageMargins left="0.39370078740157477" right="0" top="0" bottom="0" header="0.31496099999999999" footer="0.31496099999999999"/>
  <pageSetup paperSize="9" scale="5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2025-04-25T03:31:35Z</cp:lastPrinted>
  <dcterms:created xsi:type="dcterms:W3CDTF">2004-09-11T05:05:00Z</dcterms:created>
  <dcterms:modified xsi:type="dcterms:W3CDTF">2025-07-29T02:53:43Z</dcterms:modified>
  <cp:version>786432</cp:version>
</cp:coreProperties>
</file>