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отчет" sheetId="1" r:id="rId1"/>
  </sheets>
  <definedNames>
    <definedName name="_xlnm.Print_Titles" localSheetId="0">отчет!$5:$6</definedName>
    <definedName name="_xlnm.Print_Area" localSheetId="0">отчет!$A$1:$E$44</definedName>
  </definedNames>
  <calcPr calcId="144525"/>
</workbook>
</file>

<file path=xl/calcChain.xml><?xml version="1.0" encoding="utf-8"?>
<calcChain xmlns="http://schemas.openxmlformats.org/spreadsheetml/2006/main">
  <c r="E7" i="1" l="1"/>
  <c r="E43" i="1"/>
  <c r="E42" i="1"/>
  <c r="E40" i="1"/>
  <c r="E39" i="1"/>
  <c r="E38" i="1"/>
  <c r="E37" i="1"/>
  <c r="E36" i="1"/>
  <c r="E35" i="1"/>
  <c r="E34" i="1"/>
  <c r="D33" i="1"/>
  <c r="D32" i="1" s="1"/>
  <c r="C33" i="1"/>
  <c r="C32" i="1"/>
  <c r="E31" i="1"/>
  <c r="E30" i="1"/>
  <c r="E29" i="1"/>
  <c r="E28" i="1"/>
  <c r="E27" i="1"/>
  <c r="E26" i="1"/>
  <c r="E25" i="1"/>
  <c r="E23" i="1"/>
  <c r="E22" i="1"/>
  <c r="E21" i="1"/>
  <c r="D20" i="1"/>
  <c r="C20" i="1"/>
  <c r="E19" i="1"/>
  <c r="E18" i="1"/>
  <c r="E17" i="1"/>
  <c r="D16" i="1"/>
  <c r="C16" i="1"/>
  <c r="E15" i="1"/>
  <c r="E14" i="1"/>
  <c r="D13" i="1"/>
  <c r="C13" i="1"/>
  <c r="E12" i="1"/>
  <c r="D11" i="1"/>
  <c r="C11" i="1"/>
  <c r="E10" i="1"/>
  <c r="E9" i="1"/>
  <c r="D8" i="1"/>
  <c r="C8" i="1"/>
  <c r="E32" i="1" l="1"/>
  <c r="E33" i="1"/>
  <c r="E20" i="1"/>
  <c r="E16" i="1"/>
  <c r="E13" i="1"/>
  <c r="E8" i="1"/>
  <c r="C7" i="1"/>
  <c r="D7" i="1"/>
  <c r="D44" i="1" s="1"/>
  <c r="C44" i="1"/>
  <c r="E11" i="1"/>
  <c r="E44" i="1" l="1"/>
</calcChain>
</file>

<file path=xl/sharedStrings.xml><?xml version="1.0" encoding="utf-8"?>
<sst xmlns="http://schemas.openxmlformats.org/spreadsheetml/2006/main" count="83" uniqueCount="83">
  <si>
    <t>ИНФОРМАЦИЯ</t>
  </si>
  <si>
    <t>тыс.руб.</t>
  </si>
  <si>
    <t>Коды бюджетной классификации 
Российской Федерации</t>
  </si>
  <si>
    <t>Наименование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</si>
  <si>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</si>
  <si>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</si>
  <si>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</si>
  <si>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</si>
  <si>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1 01 01000 00 0000 110</t>
  </si>
  <si>
    <t>Налог на прибыль организаций</t>
  </si>
  <si>
    <t>1 01 02000 01 0000 110</t>
  </si>
  <si>
    <t>Налог на доходы физических лиц</t>
  </si>
  <si>
    <t>1 03 00000 00 0000 000</t>
  </si>
  <si>
    <t>Налоги на товары (работы, услуги), реализуемые на территории Российской Федерации</t>
  </si>
  <si>
    <t>1 03 02000 01 0000 110</t>
  </si>
  <si>
    <t>Акцизы по подакцизным товарам (продукции), производимым на территории Российской Федерации</t>
  </si>
  <si>
    <t>1 05 00000 00 0000 000</t>
  </si>
  <si>
    <t>Налоги на совокупный доход</t>
  </si>
  <si>
    <t>1 05 01000 00 0000 110</t>
  </si>
  <si>
    <t>Налог, взимаемый в связи с применением упрощенной системы налогообложения</t>
  </si>
  <si>
    <t>1 05 06000 01 0000 110</t>
  </si>
  <si>
    <t>Налог на профессиональный доход</t>
  </si>
  <si>
    <t>1 06 00000 00 0000 000</t>
  </si>
  <si>
    <t>Налоги на имущество</t>
  </si>
  <si>
    <t>1 06 02000 02 0000 110</t>
  </si>
  <si>
    <t>Налог на имущество организаций</t>
  </si>
  <si>
    <t>1 06 04000 02 0000 110</t>
  </si>
  <si>
    <t>Транспортный налог</t>
  </si>
  <si>
    <t>1 06 05000 02 0000 110</t>
  </si>
  <si>
    <t>Налог на игорный бизнес</t>
  </si>
  <si>
    <t>1 07 00000 00 0000 000</t>
  </si>
  <si>
    <t>Налоги, сборы и регулярные платежи за пользование природными ресурсами</t>
  </si>
  <si>
    <t>1 07 01000 01 0000 110</t>
  </si>
  <si>
    <t>Налог на добычу полезных ископаемых</t>
  </si>
  <si>
    <t>1 07 04000 01 0000 110</t>
  </si>
  <si>
    <t>Сборы за пользование объектами животного мира и за пользование объектами водных биологических ресурсов</t>
  </si>
  <si>
    <t>1 08 00000 00 0000 000</t>
  </si>
  <si>
    <t>Государственная пошлина</t>
  </si>
  <si>
    <t>1 09 00000 00 0000 000</t>
  </si>
  <si>
    <t>Задолженность и перерасчеты по отмененным налогам, сборам и иным обязательным платежам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</si>
  <si>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</si>
  <si>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</si>
  <si>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1 12 00000 00 0000 000</t>
  </si>
  <si>
    <t>Платежи при пользовании природными ресурсами</t>
  </si>
  <si>
    <t>1 13 00000 00 0000 000</t>
  </si>
  <si>
    <t>Доходы от оказания платных услуг и компенсации затрат государства</t>
  </si>
  <si>
    <t>1 14 00000 00 0000 000</t>
  </si>
  <si>
    <t>Доходы от продажи материальных и нематериальных активов</t>
  </si>
  <si>
    <t>1 15 00000 00 0000 000</t>
  </si>
  <si>
    <t>Административные  платежи и сборы</t>
  </si>
  <si>
    <t>1 16 00000 00 0000 000</t>
  </si>
  <si>
    <t>Штрафы, санкции, возмещение ущерба</t>
  </si>
  <si>
    <t>1 17 00000 00 0000 000</t>
  </si>
  <si>
    <t>Прочие неналоговые доходы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</si>
  <si>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</si>
  <si>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</si>
  <si>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</si>
  <si>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</si>
  <si>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</si>
  <si>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</si>
  <si>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>2 02 20000 00 0000 150</t>
  </si>
  <si>
    <t>Субсидии бюджетам бюджетной системы Российской Федерации (межбюджетные субсидии)</t>
  </si>
  <si>
    <t>2 02 30000 00 0000 150</t>
  </si>
  <si>
    <t xml:space="preserve">Субвенции бюджетам бюджетной системы Российской Федерации </t>
  </si>
  <si>
    <t>2 02 40000 00 0000 150</t>
  </si>
  <si>
    <t>Иные межбюджетные трансферты</t>
  </si>
  <si>
    <t>2 03 00000 00 0000 000</t>
  </si>
  <si>
    <t>Безвозмездные поступления от государственных (муниципальных) организаций</t>
  </si>
  <si>
    <t>2 04 00000 00 0000 000</t>
  </si>
  <si>
    <t>Безвозмездные поступления от негосударственных организаций</t>
  </si>
  <si>
    <t>2 07 00000 00 0000 000</t>
  </si>
  <si>
    <t xml:space="preserve">Прочие безвозмездные поступления </t>
  </si>
  <si>
    <t>2 08 00000 00 0000 000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</si>
  <si>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</si>
  <si>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2 18 00000 00 0000 000</t>
  </si>
  <si>
    <t>Доходы бюджетов субъектов Российской Федерации от возврата остатков субсидий, субвенций и иных межбюджетных трансфертов, имеющих целевое назначение, прошлых лет</t>
  </si>
  <si>
    <t>2 19 00000 00 0000 000</t>
  </si>
  <si>
    <t xml:space="preserve">Возврат остатков субсидий, субвенций и иных межбюджетных трансфертов, имеющих целевое назначение, прошлых лет из бюджетов субъектов Российской Федерации </t>
  </si>
  <si>
    <t>ВСЕГО ДОХОДОВ</t>
  </si>
  <si>
    <t>об исполнении областного бюджета Томской области на 1 июля 2025 года</t>
  </si>
  <si>
    <t>Исполнено
на 01.07.2025 (по данным Ф. 0503317 на 01.07.2025)</t>
  </si>
  <si>
    <t>Исполнено
на 01.07.2024 (по данным Ф. 0503317 на 01.07.2024)</t>
  </si>
  <si>
    <t>Темп роста исполнения на 01.07.2025 к 01.07.2024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</si>
</sst>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 x14ac:knownFonts="1">
    <font>
      <sz val="10"/>
      <color theme="1"/>
      <name val="Arial Cyr"/>
    </font>
    <font>
      <sz val="11"/>
      <color rgb="FFFA7D00"/>
      <name val="Calibri"/>
      <family val="2"/>
      <charset val="204"/>
      <scheme val="minor"/>
    </font>
    <font>
      <sz val="11"/>
      <name val="PT Astra Serif"/>
      <family val="1"/>
      <charset val="204"/>
    </font>
    <font>
      <b/>
      <sz val="11"/>
      <name val="PT Astra Serif"/>
      <family val="1"/>
      <charset val="204"/>
    </font>
    <font>
      <b/>
      <sz val="11"/>
      <color theme="1"/>
      <name val="PT Astra Serif"/>
      <family val="1"/>
      <charset val="204"/>
    </font>
    <font>
      <b/>
      <sz val="11"/>
      <name val="Times New Roman"/>
      <family val="1"/>
      <charset val="204"/>
    </font>
    <font>
      <b/>
      <sz val="12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1"/>
  </cellStyleXfs>
  <cellXfs count="48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0" xfId="0" applyFont="1"/>
    <xf numFmtId="0" fontId="3" fillId="2" borderId="0" xfId="0" applyFont="1" applyFill="1" applyAlignment="1">
      <alignment horizontal="center" wrapText="1"/>
    </xf>
    <xf numFmtId="0" fontId="2" fillId="0" borderId="0" xfId="0" applyFont="1" applyAlignment="1">
      <alignment horizontal="right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2" borderId="0" xfId="0" applyFont="1" applyFill="1"/>
    <xf numFmtId="1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164" fontId="3" fillId="3" borderId="3" xfId="0" applyNumberFormat="1" applyFont="1" applyFill="1" applyBorder="1" applyAlignment="1">
      <alignment horizontal="right" vertical="center"/>
    </xf>
    <xf numFmtId="164" fontId="3" fillId="0" borderId="3" xfId="0" applyNumberFormat="1" applyFont="1" applyBorder="1" applyAlignment="1">
      <alignment horizontal="right" vertical="center"/>
    </xf>
    <xf numFmtId="164" fontId="3" fillId="0" borderId="3" xfId="0" applyNumberFormat="1" applyFont="1" applyBorder="1" applyAlignment="1">
      <alignment vertical="center"/>
    </xf>
    <xf numFmtId="0" fontId="3" fillId="2" borderId="3" xfId="0" applyFont="1" applyFill="1" applyBorder="1" applyAlignment="1">
      <alignment vertical="center" wrapText="1"/>
    </xf>
    <xf numFmtId="1" fontId="2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wrapText="1"/>
    </xf>
    <xf numFmtId="164" fontId="2" fillId="0" borderId="0" xfId="0" applyNumberFormat="1" applyFont="1" applyAlignment="1" applyProtection="1">
      <alignment horizontal="right"/>
    </xf>
    <xf numFmtId="164" fontId="2" fillId="0" borderId="3" xfId="0" applyNumberFormat="1" applyFont="1" applyBorder="1" applyAlignment="1">
      <alignment vertical="center"/>
    </xf>
    <xf numFmtId="164" fontId="2" fillId="0" borderId="4" xfId="0" applyNumberFormat="1" applyFont="1" applyBorder="1" applyAlignment="1" applyProtection="1">
      <alignment horizontal="right"/>
    </xf>
    <xf numFmtId="164" fontId="3" fillId="2" borderId="3" xfId="0" applyNumberFormat="1" applyFont="1" applyFill="1" applyBorder="1" applyAlignment="1">
      <alignment vertical="center"/>
    </xf>
    <xf numFmtId="164" fontId="2" fillId="2" borderId="3" xfId="0" applyNumberFormat="1" applyFont="1" applyFill="1" applyBorder="1" applyAlignment="1">
      <alignment vertical="center"/>
    </xf>
    <xf numFmtId="2" fontId="2" fillId="2" borderId="3" xfId="0" applyNumberFormat="1" applyFont="1" applyFill="1" applyBorder="1" applyAlignment="1">
      <alignment horizontal="left" vertical="center" wrapText="1"/>
    </xf>
    <xf numFmtId="164" fontId="2" fillId="2" borderId="0" xfId="0" applyNumberFormat="1" applyFont="1" applyFill="1" applyAlignment="1">
      <alignment vertical="center"/>
    </xf>
    <xf numFmtId="0" fontId="3" fillId="2" borderId="3" xfId="0" applyFont="1" applyFill="1" applyBorder="1" applyAlignment="1">
      <alignment horizontal="left" vertical="center" wrapText="1"/>
    </xf>
    <xf numFmtId="164" fontId="3" fillId="2" borderId="0" xfId="0" applyNumberFormat="1" applyFont="1" applyFill="1" applyAlignment="1">
      <alignment vertical="center"/>
    </xf>
    <xf numFmtId="164" fontId="4" fillId="2" borderId="3" xfId="0" applyNumberFormat="1" applyFont="1" applyFill="1" applyBorder="1" applyAlignment="1">
      <alignment vertical="center"/>
    </xf>
    <xf numFmtId="164" fontId="5" fillId="2" borderId="3" xfId="0" applyNumberFormat="1" applyFont="1" applyFill="1" applyBorder="1" applyAlignment="1">
      <alignment vertical="center"/>
    </xf>
    <xf numFmtId="3" fontId="3" fillId="2" borderId="3" xfId="0" applyNumberFormat="1" applyFont="1" applyFill="1" applyBorder="1" applyAlignment="1">
      <alignment vertical="center" wrapText="1"/>
    </xf>
    <xf numFmtId="164" fontId="5" fillId="2" borderId="5" xfId="0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3" fontId="2" fillId="2" borderId="3" xfId="0" applyNumberFormat="1" applyFont="1" applyFill="1" applyBorder="1" applyAlignment="1">
      <alignment vertical="center" wrapText="1"/>
    </xf>
    <xf numFmtId="164" fontId="2" fillId="2" borderId="6" xfId="0" applyNumberFormat="1" applyFont="1" applyFill="1" applyBorder="1" applyAlignment="1">
      <alignment vertical="center"/>
    </xf>
    <xf numFmtId="9" fontId="2" fillId="2" borderId="3" xfId="1" applyNumberFormat="1" applyFont="1" applyFill="1" applyBorder="1" applyAlignment="1">
      <alignment vertical="center" wrapText="1"/>
    </xf>
    <xf numFmtId="164" fontId="6" fillId="2" borderId="7" xfId="0" applyNumberFormat="1" applyFont="1" applyFill="1" applyBorder="1" applyAlignment="1">
      <alignment vertical="center" wrapText="1"/>
    </xf>
    <xf numFmtId="164" fontId="3" fillId="0" borderId="3" xfId="0" applyNumberFormat="1" applyFont="1" applyBorder="1" applyAlignment="1">
      <alignment vertical="center" wrapText="1"/>
    </xf>
    <xf numFmtId="164" fontId="3" fillId="2" borderId="3" xfId="0" applyNumberFormat="1" applyFont="1" applyFill="1" applyBorder="1" applyAlignment="1">
      <alignment vertical="center" wrapText="1"/>
    </xf>
    <xf numFmtId="164" fontId="3" fillId="2" borderId="0" xfId="0" applyNumberFormat="1" applyFont="1" applyFill="1" applyAlignment="1">
      <alignment vertical="center" wrapText="1"/>
    </xf>
    <xf numFmtId="0" fontId="2" fillId="0" borderId="0" xfId="0" applyFont="1" applyAlignment="1">
      <alignment horizontal="right" wrapText="1"/>
    </xf>
    <xf numFmtId="0" fontId="3" fillId="2" borderId="0" xfId="0" applyFont="1" applyFill="1" applyAlignment="1">
      <alignment horizontal="center" wrapText="1"/>
    </xf>
    <xf numFmtId="0" fontId="2" fillId="2" borderId="0" xfId="0" applyFont="1" applyFill="1"/>
    <xf numFmtId="0" fontId="3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2" xfId="0" applyFont="1" applyBorder="1" applyAlignment="1">
      <alignment horizontal="right" vertical="center"/>
    </xf>
  </cellXfs>
  <cellStyles count="2">
    <cellStyle name="Обычный" xfId="0" builtinId="0"/>
    <cellStyle name="Связанная ячейка" xfId="1" builtin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44"/>
  <sheetViews>
    <sheetView tabSelected="1" zoomScaleNormal="100" workbookViewId="0">
      <selection activeCell="G6" sqref="G6"/>
    </sheetView>
  </sheetViews>
  <sheetFormatPr defaultColWidth="9.140625" defaultRowHeight="13.9" customHeight="1" x14ac:dyDescent="0.25"/>
  <cols>
    <col min="1" max="1" width="24.140625" style="1" customWidth="1"/>
    <col min="2" max="2" width="52.140625" style="2" customWidth="1"/>
    <col min="3" max="3" width="15.7109375" style="3" customWidth="1"/>
    <col min="4" max="4" width="15.28515625" style="3" customWidth="1"/>
    <col min="5" max="5" width="14" style="4" customWidth="1"/>
    <col min="6" max="257" width="9.140625" style="1" customWidth="1"/>
  </cols>
  <sheetData>
    <row r="1" spans="1:5" ht="18.75" customHeight="1" x14ac:dyDescent="0.25">
      <c r="A1" s="5"/>
      <c r="B1" s="5"/>
      <c r="C1" s="42"/>
      <c r="D1" s="42"/>
    </row>
    <row r="2" spans="1:5" ht="18.75" customHeight="1" x14ac:dyDescent="0.25">
      <c r="A2" s="43" t="s">
        <v>0</v>
      </c>
      <c r="B2" s="43"/>
      <c r="C2" s="43"/>
      <c r="D2" s="43"/>
      <c r="E2" s="44"/>
    </row>
    <row r="3" spans="1:5" ht="22.15" customHeight="1" x14ac:dyDescent="0.25">
      <c r="A3" s="45" t="s">
        <v>79</v>
      </c>
      <c r="B3" s="45"/>
      <c r="C3" s="45"/>
      <c r="D3" s="45"/>
      <c r="E3" s="46"/>
    </row>
    <row r="4" spans="1:5" ht="15" x14ac:dyDescent="0.25">
      <c r="C4" s="47"/>
      <c r="D4" s="47"/>
      <c r="E4" s="6" t="s">
        <v>1</v>
      </c>
    </row>
    <row r="5" spans="1:5" ht="78" customHeight="1" x14ac:dyDescent="0.25">
      <c r="A5" s="7" t="s">
        <v>2</v>
      </c>
      <c r="B5" s="8" t="s">
        <v>3</v>
      </c>
      <c r="C5" s="9" t="s">
        <v>80</v>
      </c>
      <c r="D5" s="9" t="s">
        <v>81</v>
      </c>
      <c r="E5" s="9" t="s">
        <v>82</v>
      </c>
    </row>
    <row r="6" spans="1:5" ht="15" x14ac:dyDescent="0.25">
      <c r="A6" s="10">
        <v>1</v>
      </c>
      <c r="B6" s="8">
        <v>2</v>
      </c>
      <c r="C6" s="9">
        <v>3</v>
      </c>
      <c r="D6" s="9">
        <v>4</v>
      </c>
      <c r="E6" s="11">
        <v>5</v>
      </c>
    </row>
    <row r="7" spans="1:5" s="12" customFormat="1" ht="17.45" customHeight="1" x14ac:dyDescent="0.2">
      <c r="A7" s="13" t="s">
        <v>4</v>
      </c>
      <c r="B7" s="14" t="s">
        <v>5</v>
      </c>
      <c r="C7" s="15">
        <f>C8+C11+C13+C16+C20+C23+C24+C25+C26+C27+C28+C29+C30+C31</f>
        <v>33659764.5</v>
      </c>
      <c r="D7" s="16">
        <f>D8+D11+D13+D16+D20+D23+D24+D25+D26+D27+D28+D29+D30+D31</f>
        <v>35731506</v>
      </c>
      <c r="E7" s="17">
        <f>C7/D7*100</f>
        <v>94.201919448903155</v>
      </c>
    </row>
    <row r="8" spans="1:5" s="12" customFormat="1" ht="18" customHeight="1" x14ac:dyDescent="0.2">
      <c r="A8" s="13" t="s">
        <v>6</v>
      </c>
      <c r="B8" s="18" t="s">
        <v>7</v>
      </c>
      <c r="C8" s="17">
        <f>C9+C10</f>
        <v>20306093.600000001</v>
      </c>
      <c r="D8" s="17">
        <f>D9+D10</f>
        <v>21159151</v>
      </c>
      <c r="E8" s="17">
        <f t="shared" ref="E7:E44" si="0">C8/D8*100</f>
        <v>95.968376046846117</v>
      </c>
    </row>
    <row r="9" spans="1:5" ht="19.899999999999999" customHeight="1" x14ac:dyDescent="0.25">
      <c r="A9" s="19" t="s">
        <v>8</v>
      </c>
      <c r="B9" s="20" t="s">
        <v>9</v>
      </c>
      <c r="C9" s="21">
        <v>7753981.5999999996</v>
      </c>
      <c r="D9" s="22">
        <v>9574929.1999999993</v>
      </c>
      <c r="E9" s="17">
        <f t="shared" si="0"/>
        <v>80.98212987308564</v>
      </c>
    </row>
    <row r="10" spans="1:5" ht="17.45" customHeight="1" x14ac:dyDescent="0.25">
      <c r="A10" s="19" t="s">
        <v>10</v>
      </c>
      <c r="B10" s="20" t="s">
        <v>11</v>
      </c>
      <c r="C10" s="23">
        <v>12552112</v>
      </c>
      <c r="D10" s="22">
        <v>11584221.800000001</v>
      </c>
      <c r="E10" s="17">
        <f t="shared" si="0"/>
        <v>108.35524575332285</v>
      </c>
    </row>
    <row r="11" spans="1:5" ht="31.15" customHeight="1" x14ac:dyDescent="0.25">
      <c r="A11" s="13" t="s">
        <v>12</v>
      </c>
      <c r="B11" s="18" t="s">
        <v>13</v>
      </c>
      <c r="C11" s="17">
        <f>C12</f>
        <v>5681502.5</v>
      </c>
      <c r="D11" s="17">
        <f>D12</f>
        <v>6496749.7999999998</v>
      </c>
      <c r="E11" s="17">
        <f t="shared" si="0"/>
        <v>87.451459189639721</v>
      </c>
    </row>
    <row r="12" spans="1:5" s="12" customFormat="1" ht="32.450000000000003" customHeight="1" x14ac:dyDescent="0.2">
      <c r="A12" s="19" t="s">
        <v>14</v>
      </c>
      <c r="B12" s="20" t="s">
        <v>15</v>
      </c>
      <c r="C12" s="22">
        <v>5681502.5</v>
      </c>
      <c r="D12" s="22">
        <v>6496749.7999999998</v>
      </c>
      <c r="E12" s="17">
        <f t="shared" si="0"/>
        <v>87.451459189639721</v>
      </c>
    </row>
    <row r="13" spans="1:5" ht="21" customHeight="1" x14ac:dyDescent="0.25">
      <c r="A13" s="13" t="s">
        <v>16</v>
      </c>
      <c r="B13" s="18" t="s">
        <v>17</v>
      </c>
      <c r="C13" s="17">
        <f>C14+C15</f>
        <v>3194087.3</v>
      </c>
      <c r="D13" s="17">
        <f>D14+D15</f>
        <v>2831190.9</v>
      </c>
      <c r="E13" s="17">
        <f t="shared" si="0"/>
        <v>112.81780045280591</v>
      </c>
    </row>
    <row r="14" spans="1:5" ht="30" x14ac:dyDescent="0.25">
      <c r="A14" s="19" t="s">
        <v>18</v>
      </c>
      <c r="B14" s="20" t="s">
        <v>19</v>
      </c>
      <c r="C14" s="22">
        <v>2977278.3</v>
      </c>
      <c r="D14" s="22">
        <v>2686572.8</v>
      </c>
      <c r="E14" s="17">
        <f t="shared" si="0"/>
        <v>110.82068202283592</v>
      </c>
    </row>
    <row r="15" spans="1:5" ht="32.450000000000003" customHeight="1" x14ac:dyDescent="0.25">
      <c r="A15" s="19" t="s">
        <v>20</v>
      </c>
      <c r="B15" s="20" t="s">
        <v>21</v>
      </c>
      <c r="C15" s="22">
        <v>216809</v>
      </c>
      <c r="D15" s="22">
        <v>144618.1</v>
      </c>
      <c r="E15" s="17">
        <f t="shared" si="0"/>
        <v>149.91830206592397</v>
      </c>
    </row>
    <row r="16" spans="1:5" ht="18" customHeight="1" x14ac:dyDescent="0.25">
      <c r="A16" s="13" t="s">
        <v>22</v>
      </c>
      <c r="B16" s="18" t="s">
        <v>23</v>
      </c>
      <c r="C16" s="17">
        <f>C17+C18+C19</f>
        <v>3249965.9000000004</v>
      </c>
      <c r="D16" s="17">
        <f>D17+D18+D19</f>
        <v>4088504.6</v>
      </c>
      <c r="E16" s="17">
        <f t="shared" si="0"/>
        <v>79.490332479997704</v>
      </c>
    </row>
    <row r="17" spans="1:5" ht="17.45" customHeight="1" x14ac:dyDescent="0.25">
      <c r="A17" s="19" t="s">
        <v>24</v>
      </c>
      <c r="B17" s="20" t="s">
        <v>25</v>
      </c>
      <c r="C17" s="22">
        <v>2990507.7</v>
      </c>
      <c r="D17" s="22">
        <v>3820122.2</v>
      </c>
      <c r="E17" s="17">
        <f t="shared" si="0"/>
        <v>78.283037647329706</v>
      </c>
    </row>
    <row r="18" spans="1:5" ht="16.899999999999999" customHeight="1" x14ac:dyDescent="0.25">
      <c r="A18" s="19" t="s">
        <v>26</v>
      </c>
      <c r="B18" s="20" t="s">
        <v>27</v>
      </c>
      <c r="C18" s="22">
        <v>258933.2</v>
      </c>
      <c r="D18" s="22">
        <v>266590.40000000002</v>
      </c>
      <c r="E18" s="17">
        <f t="shared" si="0"/>
        <v>97.127728530359676</v>
      </c>
    </row>
    <row r="19" spans="1:5" ht="15.6" customHeight="1" x14ac:dyDescent="0.25">
      <c r="A19" s="19" t="s">
        <v>28</v>
      </c>
      <c r="B19" s="20" t="s">
        <v>29</v>
      </c>
      <c r="C19" s="22">
        <v>525</v>
      </c>
      <c r="D19" s="22">
        <v>1792</v>
      </c>
      <c r="E19" s="17">
        <f t="shared" si="0"/>
        <v>29.296875</v>
      </c>
    </row>
    <row r="20" spans="1:5" s="12" customFormat="1" ht="30.6" customHeight="1" x14ac:dyDescent="0.2">
      <c r="A20" s="13" t="s">
        <v>30</v>
      </c>
      <c r="B20" s="18" t="s">
        <v>31</v>
      </c>
      <c r="C20" s="24">
        <f>C21+C22</f>
        <v>9593.2000000000007</v>
      </c>
      <c r="D20" s="24">
        <f>D21+D22</f>
        <v>8436.9</v>
      </c>
      <c r="E20" s="17">
        <f t="shared" si="0"/>
        <v>113.70527089333761</v>
      </c>
    </row>
    <row r="21" spans="1:5" ht="18.600000000000001" customHeight="1" x14ac:dyDescent="0.25">
      <c r="A21" s="19" t="s">
        <v>32</v>
      </c>
      <c r="B21" s="20" t="s">
        <v>33</v>
      </c>
      <c r="C21" s="25">
        <v>8724</v>
      </c>
      <c r="D21" s="22">
        <v>6982.9</v>
      </c>
      <c r="E21" s="17">
        <f t="shared" si="0"/>
        <v>124.93376677311718</v>
      </c>
    </row>
    <row r="22" spans="1:5" ht="45" x14ac:dyDescent="0.25">
      <c r="A22" s="19" t="s">
        <v>34</v>
      </c>
      <c r="B22" s="26" t="s">
        <v>35</v>
      </c>
      <c r="C22" s="27">
        <v>869.2</v>
      </c>
      <c r="D22" s="22">
        <v>1454</v>
      </c>
      <c r="E22" s="17">
        <f t="shared" si="0"/>
        <v>59.779917469050901</v>
      </c>
    </row>
    <row r="23" spans="1:5" s="12" customFormat="1" ht="19.149999999999999" customHeight="1" x14ac:dyDescent="0.2">
      <c r="A23" s="13" t="s">
        <v>36</v>
      </c>
      <c r="B23" s="28" t="s">
        <v>37</v>
      </c>
      <c r="C23" s="24">
        <v>62124.4</v>
      </c>
      <c r="D23" s="17">
        <v>67221.600000000006</v>
      </c>
      <c r="E23" s="17">
        <f t="shared" si="0"/>
        <v>92.417318242945711</v>
      </c>
    </row>
    <row r="24" spans="1:5" ht="33" customHeight="1" x14ac:dyDescent="0.25">
      <c r="A24" s="13" t="s">
        <v>38</v>
      </c>
      <c r="B24" s="18" t="s">
        <v>39</v>
      </c>
      <c r="C24" s="29">
        <v>1929.5</v>
      </c>
      <c r="D24" s="17">
        <v>0</v>
      </c>
      <c r="E24" s="17"/>
    </row>
    <row r="25" spans="1:5" s="12" customFormat="1" ht="44.25" customHeight="1" x14ac:dyDescent="0.2">
      <c r="A25" s="13" t="s">
        <v>40</v>
      </c>
      <c r="B25" s="18" t="s">
        <v>41</v>
      </c>
      <c r="C25" s="30">
        <v>240188.7</v>
      </c>
      <c r="D25" s="17">
        <v>131293.6</v>
      </c>
      <c r="E25" s="17">
        <f t="shared" si="0"/>
        <v>182.94014331239299</v>
      </c>
    </row>
    <row r="26" spans="1:5" s="12" customFormat="1" ht="29.25" customHeight="1" x14ac:dyDescent="0.2">
      <c r="A26" s="13" t="s">
        <v>42</v>
      </c>
      <c r="B26" s="28" t="s">
        <v>43</v>
      </c>
      <c r="C26" s="24">
        <v>344965.7</v>
      </c>
      <c r="D26" s="17">
        <v>478956.2</v>
      </c>
      <c r="E26" s="17">
        <f t="shared" si="0"/>
        <v>72.024477394801451</v>
      </c>
    </row>
    <row r="27" spans="1:5" s="12" customFormat="1" ht="34.9" customHeight="1" x14ac:dyDescent="0.2">
      <c r="A27" s="13" t="s">
        <v>44</v>
      </c>
      <c r="B27" s="18" t="s">
        <v>45</v>
      </c>
      <c r="C27" s="31">
        <v>87563.5</v>
      </c>
      <c r="D27" s="17">
        <v>91340.9</v>
      </c>
      <c r="E27" s="17">
        <f t="shared" si="0"/>
        <v>95.864503196268046</v>
      </c>
    </row>
    <row r="28" spans="1:5" s="12" customFormat="1" ht="32.450000000000003" customHeight="1" x14ac:dyDescent="0.2">
      <c r="A28" s="13" t="s">
        <v>46</v>
      </c>
      <c r="B28" s="28" t="s">
        <v>47</v>
      </c>
      <c r="C28" s="31">
        <v>236.1</v>
      </c>
      <c r="D28" s="17">
        <v>5052.2</v>
      </c>
      <c r="E28" s="17">
        <f t="shared" si="0"/>
        <v>4.6732116701634938</v>
      </c>
    </row>
    <row r="29" spans="1:5" s="12" customFormat="1" ht="18" customHeight="1" x14ac:dyDescent="0.2">
      <c r="A29" s="13" t="s">
        <v>48</v>
      </c>
      <c r="B29" s="28" t="s">
        <v>49</v>
      </c>
      <c r="C29" s="24">
        <v>52.7</v>
      </c>
      <c r="D29" s="17">
        <v>53.9</v>
      </c>
      <c r="E29" s="17">
        <f t="shared" si="0"/>
        <v>97.773654916512072</v>
      </c>
    </row>
    <row r="30" spans="1:5" s="12" customFormat="1" ht="16.149999999999999" customHeight="1" x14ac:dyDescent="0.2">
      <c r="A30" s="13" t="s">
        <v>50</v>
      </c>
      <c r="B30" s="18" t="s">
        <v>51</v>
      </c>
      <c r="C30" s="24">
        <v>481446.5</v>
      </c>
      <c r="D30" s="17">
        <v>372490.4</v>
      </c>
      <c r="E30" s="17">
        <f t="shared" si="0"/>
        <v>129.25071357543709</v>
      </c>
    </row>
    <row r="31" spans="1:5" s="12" customFormat="1" ht="22.9" customHeight="1" x14ac:dyDescent="0.2">
      <c r="A31" s="13" t="s">
        <v>52</v>
      </c>
      <c r="B31" s="18" t="s">
        <v>53</v>
      </c>
      <c r="C31" s="24">
        <v>14.9</v>
      </c>
      <c r="D31" s="17">
        <v>1064</v>
      </c>
      <c r="E31" s="17">
        <f t="shared" si="0"/>
        <v>1.4003759398496241</v>
      </c>
    </row>
    <row r="32" spans="1:5" s="12" customFormat="1" ht="18.600000000000001" customHeight="1" x14ac:dyDescent="0.2">
      <c r="A32" s="13" t="s">
        <v>54</v>
      </c>
      <c r="B32" s="18" t="s">
        <v>55</v>
      </c>
      <c r="C32" s="31">
        <f>C33+C38+C39+C40+C41+C42+C43</f>
        <v>14403254.500000004</v>
      </c>
      <c r="D32" s="31">
        <f>D33+D38+D39+D40+D41+D42+D43</f>
        <v>15984910.300000001</v>
      </c>
      <c r="E32" s="17">
        <f t="shared" si="0"/>
        <v>90.105319514992857</v>
      </c>
    </row>
    <row r="33" spans="1:5" s="12" customFormat="1" ht="30.6" customHeight="1" x14ac:dyDescent="0.2">
      <c r="A33" s="8" t="s">
        <v>56</v>
      </c>
      <c r="B33" s="32" t="s">
        <v>57</v>
      </c>
      <c r="C33" s="33">
        <f>C34+C35+C36+C37</f>
        <v>13961171.300000003</v>
      </c>
      <c r="D33" s="33">
        <f>D34+D35+D36+D37</f>
        <v>15038790.9</v>
      </c>
      <c r="E33" s="17">
        <f t="shared" si="0"/>
        <v>92.834400004856789</v>
      </c>
    </row>
    <row r="34" spans="1:5" s="12" customFormat="1" ht="30.6" customHeight="1" x14ac:dyDescent="0.2">
      <c r="A34" s="34" t="s">
        <v>58</v>
      </c>
      <c r="B34" s="35" t="s">
        <v>59</v>
      </c>
      <c r="C34" s="36">
        <v>8041346.4000000004</v>
      </c>
      <c r="D34" s="22">
        <v>6883102.7999999998</v>
      </c>
      <c r="E34" s="17">
        <f t="shared" si="0"/>
        <v>116.82734710863247</v>
      </c>
    </row>
    <row r="35" spans="1:5" s="12" customFormat="1" ht="30.6" customHeight="1" x14ac:dyDescent="0.2">
      <c r="A35" s="34" t="s">
        <v>60</v>
      </c>
      <c r="B35" s="35" t="s">
        <v>61</v>
      </c>
      <c r="C35" s="36">
        <v>3615927.7</v>
      </c>
      <c r="D35" s="22">
        <v>6225946.7999999998</v>
      </c>
      <c r="E35" s="17">
        <f t="shared" si="0"/>
        <v>58.07835845947158</v>
      </c>
    </row>
    <row r="36" spans="1:5" s="12" customFormat="1" ht="30.6" customHeight="1" x14ac:dyDescent="0.2">
      <c r="A36" s="34" t="s">
        <v>62</v>
      </c>
      <c r="B36" s="35" t="s">
        <v>63</v>
      </c>
      <c r="C36" s="36">
        <v>1475835.8</v>
      </c>
      <c r="D36" s="22">
        <v>1222370.8999999999</v>
      </c>
      <c r="E36" s="17">
        <f t="shared" si="0"/>
        <v>120.73551489159307</v>
      </c>
    </row>
    <row r="37" spans="1:5" s="12" customFormat="1" ht="30.6" customHeight="1" x14ac:dyDescent="0.2">
      <c r="A37" s="34" t="s">
        <v>64</v>
      </c>
      <c r="B37" s="37" t="s">
        <v>65</v>
      </c>
      <c r="C37" s="36">
        <v>828061.4</v>
      </c>
      <c r="D37" s="22">
        <v>707370.4</v>
      </c>
      <c r="E37" s="17">
        <f t="shared" si="0"/>
        <v>117.06192399342692</v>
      </c>
    </row>
    <row r="38" spans="1:5" s="12" customFormat="1" ht="30.6" customHeight="1" x14ac:dyDescent="0.2">
      <c r="A38" s="8" t="s">
        <v>66</v>
      </c>
      <c r="B38" s="32" t="s">
        <v>67</v>
      </c>
      <c r="C38" s="38">
        <v>6666.4</v>
      </c>
      <c r="D38" s="39">
        <v>300146.8</v>
      </c>
      <c r="E38" s="17">
        <f t="shared" si="0"/>
        <v>2.2210465012453904</v>
      </c>
    </row>
    <row r="39" spans="1:5" s="12" customFormat="1" ht="31.15" customHeight="1" x14ac:dyDescent="0.2">
      <c r="A39" s="8" t="s">
        <v>68</v>
      </c>
      <c r="B39" s="32" t="s">
        <v>69</v>
      </c>
      <c r="C39" s="31">
        <v>44.9</v>
      </c>
      <c r="D39" s="17">
        <v>401.4</v>
      </c>
      <c r="E39" s="17">
        <f t="shared" si="0"/>
        <v>11.185849526656702</v>
      </c>
    </row>
    <row r="40" spans="1:5" s="12" customFormat="1" ht="27.75" customHeight="1" x14ac:dyDescent="0.2">
      <c r="A40" s="8" t="s">
        <v>70</v>
      </c>
      <c r="B40" s="32" t="s">
        <v>71</v>
      </c>
      <c r="C40" s="31">
        <v>0</v>
      </c>
      <c r="D40" s="17">
        <v>5949.4</v>
      </c>
      <c r="E40" s="17">
        <f t="shared" si="0"/>
        <v>0</v>
      </c>
    </row>
    <row r="41" spans="1:5" s="12" customFormat="1" ht="99.75" hidden="1" x14ac:dyDescent="0.2">
      <c r="A41" s="8" t="s">
        <v>72</v>
      </c>
      <c r="B41" s="32" t="s">
        <v>73</v>
      </c>
      <c r="C41" s="31"/>
      <c r="D41" s="17"/>
      <c r="E41" s="17"/>
    </row>
    <row r="42" spans="1:5" s="12" customFormat="1" ht="64.150000000000006" customHeight="1" x14ac:dyDescent="0.2">
      <c r="A42" s="8" t="s">
        <v>74</v>
      </c>
      <c r="B42" s="32" t="s">
        <v>75</v>
      </c>
      <c r="C42" s="40">
        <v>1002109.3</v>
      </c>
      <c r="D42" s="17">
        <v>765891.1</v>
      </c>
      <c r="E42" s="17">
        <f t="shared" si="0"/>
        <v>130.84226987361521</v>
      </c>
    </row>
    <row r="43" spans="1:5" s="12" customFormat="1" ht="63" customHeight="1" x14ac:dyDescent="0.2">
      <c r="A43" s="8" t="s">
        <v>76</v>
      </c>
      <c r="B43" s="32" t="s">
        <v>77</v>
      </c>
      <c r="C43" s="41">
        <v>-566737.4</v>
      </c>
      <c r="D43" s="17">
        <v>-126269.3</v>
      </c>
      <c r="E43" s="17">
        <f t="shared" si="0"/>
        <v>448.83229732009289</v>
      </c>
    </row>
    <row r="44" spans="1:5" ht="19.149999999999999" customHeight="1" x14ac:dyDescent="0.25">
      <c r="A44" s="13"/>
      <c r="B44" s="18" t="s">
        <v>78</v>
      </c>
      <c r="C44" s="31">
        <f>C7+C32</f>
        <v>48063019</v>
      </c>
      <c r="D44" s="31">
        <f>D7+D32</f>
        <v>51716416.299999997</v>
      </c>
      <c r="E44" s="17">
        <f t="shared" si="0"/>
        <v>92.935710628503088</v>
      </c>
    </row>
  </sheetData>
  <mergeCells count="4">
    <mergeCell ref="C1:D1"/>
    <mergeCell ref="A2:E2"/>
    <mergeCell ref="A3:E3"/>
    <mergeCell ref="C4:D4"/>
  </mergeCells>
  <pageMargins left="0.19685039370078741" right="0" top="0" bottom="0" header="0.31496062992125984" footer="0.31496062992125984"/>
  <pageSetup paperSize="9" scale="84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отчет</vt:lpstr>
      <vt:lpstr>отчет!Заголовки_для_печати</vt:lpstr>
      <vt:lpstr>отчет!Область_печати</vt:lpstr>
    </vt:vector>
  </TitlesOfParts>
  <Company>findep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rtv</dc:creator>
  <cp:lastModifiedBy>Полонянкина Виктория Викторовна (pvv)</cp:lastModifiedBy>
  <cp:revision>3</cp:revision>
  <dcterms:created xsi:type="dcterms:W3CDTF">2004-09-11T05:05:00Z</dcterms:created>
  <dcterms:modified xsi:type="dcterms:W3CDTF">2025-07-28T10:09:33Z</dcterms:modified>
  <cp:version>786432</cp:version>
</cp:coreProperties>
</file>