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отчет" sheetId="1" state="visible" r:id="rId1"/>
  </sheets>
  <definedNames>
    <definedName name="_xlnm.Print_Area" localSheetId="0">'отчет'!$A$1:$E$44</definedName>
  </definedNames>
  <calcPr/>
</workbook>
</file>

<file path=xl/sharedStrings.xml><?xml version="1.0" encoding="utf-8"?>
<sst xmlns="http://schemas.openxmlformats.org/spreadsheetml/2006/main" count="83" uniqueCount="83">
  <si>
    <t>ИНФОРМАЦИЯ</t>
  </si>
  <si>
    <t xml:space="preserve">об исполнении областного бюджета Томской области на 1 апреля 2025 года</t>
  </si>
  <si>
    <t>тыс.руб.</t>
  </si>
  <si>
    <t xml:space="preserve">Коды бюджетной классификации 
Российской Федерации</t>
  </si>
  <si>
    <t xml:space="preserve">Наименование доходов</t>
  </si>
  <si>
    <t xml:space="preserve">Исполнено
на 01.04.2025 (по данным Ф. 0503317 на 01.04.2025)</t>
  </si>
  <si>
    <t xml:space="preserve">Исполнено
на 01.04.2024 (по данным Ф. 0503317 на 01.04.2024)</t>
  </si>
  <si>
    <t xml:space="preserve">Темп роста исполнения на 01.04.2025 к 01.04.2024</t>
  </si>
  <si>
    <t xml:space="preserve">1 00 00000 00 0000 000</t>
  </si>
  <si>
    <t xml:space="preserve">НАЛОГОВЫЕ И НЕНАЛОГОВЫЕ ДОХОДЫ</t>
  </si>
  <si>
    <t xml:space="preserve">1 01 00000 00 0000 000</t>
  </si>
  <si>
    <t xml:space="preserve">Налоги на прибыль, доходы</t>
  </si>
  <si>
    <t xml:space="preserve">1 01 01000 00 0000 110</t>
  </si>
  <si>
    <t xml:space="preserve">Налог на прибыль организаций</t>
  </si>
  <si>
    <t xml:space="preserve">1 01 02000 01 0000 110</t>
  </si>
  <si>
    <t xml:space="preserve">Налог на доходы физических лиц</t>
  </si>
  <si>
    <t xml:space="preserve">1 03 00000 00 0000 000</t>
  </si>
  <si>
    <t xml:space="preserve">Налоги на товары (работы, услуги), реализуемые на территории Российской Федерации</t>
  </si>
  <si>
    <t xml:space="preserve">1 03 02000 01 0000 110</t>
  </si>
  <si>
    <t xml:space="preserve">Акцизы по подакцизным товарам (продукции), производимым на территории Российской Федерации</t>
  </si>
  <si>
    <t xml:space="preserve">1 05 00000 00 0000 000</t>
  </si>
  <si>
    <t xml:space="preserve">Налоги на совокупный доход</t>
  </si>
  <si>
    <t xml:space="preserve">1 05 01000 00 0000 110</t>
  </si>
  <si>
    <t xml:space="preserve">Налог, взимаемый в связи с применением упрощенной системы налогообложения</t>
  </si>
  <si>
    <t xml:space="preserve">1 05 06000 01 0000 110</t>
  </si>
  <si>
    <t xml:space="preserve">Налог на профессиональный доход</t>
  </si>
  <si>
    <t xml:space="preserve">1 06 00000 00 0000 000</t>
  </si>
  <si>
    <t xml:space="preserve">Налоги на имущество</t>
  </si>
  <si>
    <t xml:space="preserve">1 06 02000 02 0000 110</t>
  </si>
  <si>
    <t xml:space="preserve">Налог на имущество организаций</t>
  </si>
  <si>
    <t xml:space="preserve">1 06 04000 02 0000 110</t>
  </si>
  <si>
    <t xml:space="preserve">Транспортный налог</t>
  </si>
  <si>
    <t xml:space="preserve">1 06 05000 02 0000 110</t>
  </si>
  <si>
    <t xml:space="preserve">Налог на игорный бизнес</t>
  </si>
  <si>
    <t xml:space="preserve">1 07 00000 00 0000 000</t>
  </si>
  <si>
    <t xml:space="preserve">Налоги, сборы и регулярные платежи за пользование природными ресурсами</t>
  </si>
  <si>
    <t xml:space="preserve">1 07 01000 01 0000 110</t>
  </si>
  <si>
    <t xml:space="preserve">Налог на добычу полезных ископаемых</t>
  </si>
  <si>
    <t xml:space="preserve">1 07 04000 01 0000 110</t>
  </si>
  <si>
    <t xml:space="preserve">Сборы за пользование объектами животного мира и за пользование объектами водных биологических ресурсов</t>
  </si>
  <si>
    <t xml:space="preserve">1 08 00000 00 0000 000</t>
  </si>
  <si>
    <t xml:space="preserve">Государственная пошлина</t>
  </si>
  <si>
    <t xml:space="preserve">1 09 00000 00 0000 000</t>
  </si>
  <si>
    <t xml:space="preserve">Задолженность и перерасчеты по отмененным налогам, сборам и иным обязательным платежам</t>
  </si>
  <si>
    <t xml:space="preserve">1 11 00000 00 0000 000</t>
  </si>
  <si>
    <t xml:space="preserve">Доходы от использования имущества, находящегося в государственной и муниципальной собственности</t>
  </si>
  <si>
    <t xml:space="preserve">1 12 00000 00 0000 000</t>
  </si>
  <si>
    <t xml:space="preserve">Платежи при пользовании природными ресурсами</t>
  </si>
  <si>
    <t xml:space="preserve">1 13 00000 00 0000 000</t>
  </si>
  <si>
    <t xml:space="preserve">Доходы от оказания платных услуг и компенсации затрат государства</t>
  </si>
  <si>
    <t xml:space="preserve">1 14 00000 00 0000 000</t>
  </si>
  <si>
    <t xml:space="preserve">Доходы от продажи материальных и нематериальных активов</t>
  </si>
  <si>
    <t xml:space="preserve">1 15 00000 00 0000 000</t>
  </si>
  <si>
    <t xml:space="preserve">Административные  платежи и сборы</t>
  </si>
  <si>
    <t xml:space="preserve">1 16 00000 00 0000 000</t>
  </si>
  <si>
    <t xml:space="preserve">Штрафы, санкции, возмещение ущерба</t>
  </si>
  <si>
    <t xml:space="preserve">1 17 00000 00 0000 000</t>
  </si>
  <si>
    <t xml:space="preserve">Прочие неналоговые доходы</t>
  </si>
  <si>
    <t xml:space="preserve">2 00 00000 00 0000 000</t>
  </si>
  <si>
    <t xml:space="preserve">БЕЗВОЗМЕЗДНЫЕ ПОСТУПЛЕНИЯ</t>
  </si>
  <si>
    <t xml:space="preserve">2 02 00000 00 0000 000</t>
  </si>
  <si>
    <t xml:space="preserve">Безвозмездные поступления от других бюджетов бюджетной системы Российской Федерации</t>
  </si>
  <si>
    <t xml:space="preserve">2 02 10000 00 0000 150</t>
  </si>
  <si>
    <t xml:space="preserve">Дотации бюджетам бюджетной системы Российской Федерации</t>
  </si>
  <si>
    <t xml:space="preserve">2 02 20000 00 0000 150</t>
  </si>
  <si>
    <t xml:space="preserve">Субсидии бюджетам бюджетной системы Российской Федерации (межбюджетные субсидии)</t>
  </si>
  <si>
    <t xml:space="preserve">2 02 30000 00 0000 150</t>
  </si>
  <si>
    <t xml:space="preserve">Субвенции бюджетам бюджетной системы Российской Федерации </t>
  </si>
  <si>
    <t xml:space="preserve">2 02 40000 00 0000 150</t>
  </si>
  <si>
    <t xml:space="preserve">Иные межбюджетные трансферты</t>
  </si>
  <si>
    <t xml:space="preserve">2 03 00000 00 0000 000</t>
  </si>
  <si>
    <t xml:space="preserve">Безвозмездные поступления от государственных (муниципальных) организаций</t>
  </si>
  <si>
    <t xml:space="preserve">2 04 00000 00 0000 000</t>
  </si>
  <si>
    <t xml:space="preserve">Безвозмездные поступления от негосударственных организаций</t>
  </si>
  <si>
    <t xml:space="preserve">2 07 00000 00 0000 000</t>
  </si>
  <si>
    <t xml:space="preserve">Прочие безвозмездные поступления </t>
  </si>
  <si>
    <t xml:space="preserve">2 08 00000 00 0000 000</t>
  </si>
  <si>
    <t xml:space="preserve"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</si>
  <si>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2 18 00000 00 0000 000</t>
  </si>
  <si>
    <t xml:space="preserve"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</si>
  <si>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</si>
  <si>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</si>
  <si>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 xml:space="preserve">ВСЕГО ДОХОДОВ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</si>
</sst>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#,##0.0"/>
  </numFmts>
  <fonts count="7">
    <font>
      <sz val="10.000000"/>
      <color theme="1"/>
      <name val="Arial Cyr"/>
    </font>
    <font>
      <sz val="11.000000"/>
      <color rgb="FFFA7D00"/>
      <name val="Calibri"/>
      <scheme val="minor"/>
    </font>
    <font>
      <sz val="11.000000"/>
      <name val="PT Astra Serif"/>
    </font>
    <font>
      <b/>
      <sz val="11.000000"/>
      <name val="PT Astra Serif"/>
    </font>
    <font>
      <b/>
      <sz val="11.000000"/>
      <color theme="1"/>
      <name val="PT Astra Serif"/>
    </font>
    <font>
      <b/>
      <sz val="11.000000"/>
      <name val="Times New Roman"/>
    </font>
    <font>
      <b/>
      <sz val="12.000000"/>
      <name val="PT Astra Serif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0"/>
        <bgColor theme="0" tint="0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1" numFmtId="0" applyNumberFormat="1" applyFont="1" applyFill="1" applyBorder="1"/>
  </cellStyleXfs>
  <cellXfs count="45">
    <xf fontId="0" fillId="0" borderId="0" numFmtId="0" xfId="0"/>
    <xf fontId="2" fillId="2" borderId="0" numFmtId="0" xfId="0" applyFont="1" applyFill="1"/>
    <xf fontId="2" fillId="2" borderId="0" numFmtId="0" xfId="0" applyFont="1" applyFill="1" applyAlignment="1">
      <alignment vertical="center"/>
    </xf>
    <xf fontId="2" fillId="0" borderId="0" numFmtId="3" xfId="0" applyNumberFormat="1" applyFont="1" applyAlignment="1">
      <alignment vertical="center"/>
    </xf>
    <xf fontId="2" fillId="0" borderId="0" numFmtId="0" xfId="0" applyFont="1"/>
    <xf fontId="3" fillId="2" borderId="0" numFmtId="0" xfId="0" applyFont="1" applyFill="1" applyAlignment="1">
      <alignment horizontal="center" wrapText="1"/>
    </xf>
    <xf fontId="2" fillId="0" borderId="0" numFmtId="0" xfId="0" applyFont="1" applyAlignment="1">
      <alignment horizontal="right" wrapText="1"/>
    </xf>
    <xf fontId="3" fillId="0" borderId="0" numFmtId="0" xfId="0" applyFont="1" applyAlignment="1">
      <alignment horizontal="center" vertical="center" wrapText="1"/>
    </xf>
    <xf fontId="2" fillId="0" borderId="2" numFmtId="0" xfId="0" applyFont="1" applyBorder="1" applyAlignment="1">
      <alignment horizontal="right" vertical="center"/>
    </xf>
    <xf fontId="2" fillId="0" borderId="0" numFmtId="0" xfId="0" applyFont="1" applyAlignment="1">
      <alignment horizontal="right"/>
    </xf>
    <xf fontId="3" fillId="2" borderId="3" numFmtId="0" xfId="0" applyFont="1" applyFill="1" applyBorder="1" applyAlignment="1">
      <alignment horizontal="center" vertical="center" wrapText="1"/>
    </xf>
    <xf fontId="3" fillId="2" borderId="3" numFmtId="0" xfId="0" applyFont="1" applyFill="1" applyBorder="1" applyAlignment="1">
      <alignment horizontal="center" vertical="center"/>
    </xf>
    <xf fontId="3" fillId="0" borderId="3" numFmtId="3" xfId="0" applyNumberFormat="1" applyFont="1" applyBorder="1" applyAlignment="1">
      <alignment horizontal="center" vertical="center" wrapText="1"/>
    </xf>
    <xf fontId="3" fillId="2" borderId="3" numFmtId="0" xfId="0" applyFont="1" applyFill="1" applyBorder="1" applyAlignment="1">
      <alignment horizontal="center"/>
    </xf>
    <xf fontId="3" fillId="0" borderId="3" numFmtId="0" xfId="0" applyFont="1" applyBorder="1" applyAlignment="1">
      <alignment horizontal="center"/>
    </xf>
    <xf fontId="3" fillId="2" borderId="0" numFmtId="0" xfId="0" applyFont="1" applyFill="1"/>
    <xf fontId="3" fillId="2" borderId="3" numFmtId="1" xfId="0" applyNumberFormat="1" applyFont="1" applyFill="1" applyBorder="1" applyAlignment="1">
      <alignment horizontal="center" vertical="center"/>
    </xf>
    <xf fontId="3" fillId="2" borderId="3" numFmtId="0" xfId="0" applyFont="1" applyFill="1" applyBorder="1" applyAlignment="1">
      <alignment horizontal="left" vertical="center"/>
    </xf>
    <xf fontId="3" fillId="3" borderId="3" numFmtId="160" xfId="0" applyNumberFormat="1" applyFont="1" applyFill="1" applyBorder="1" applyAlignment="1">
      <alignment horizontal="right" vertical="center"/>
    </xf>
    <xf fontId="3" fillId="0" borderId="3" numFmtId="160" xfId="0" applyNumberFormat="1" applyFont="1" applyBorder="1" applyAlignment="1">
      <alignment horizontal="right" vertical="center"/>
    </xf>
    <xf fontId="3" fillId="0" borderId="3" numFmtId="160" xfId="0" applyNumberFormat="1" applyFont="1" applyBorder="1" applyAlignment="1">
      <alignment vertical="center"/>
    </xf>
    <xf fontId="3" fillId="2" borderId="3" numFmtId="0" xfId="0" applyFont="1" applyFill="1" applyBorder="1" applyAlignment="1">
      <alignment vertical="center" wrapText="1"/>
    </xf>
    <xf fontId="2" fillId="2" borderId="3" numFmtId="1" xfId="0" applyNumberFormat="1" applyFont="1" applyFill="1" applyBorder="1" applyAlignment="1">
      <alignment horizontal="center" vertical="center"/>
    </xf>
    <xf fontId="2" fillId="2" borderId="3" numFmtId="0" xfId="0" applyFont="1" applyFill="1" applyBorder="1" applyAlignment="1">
      <alignment horizontal="left" vertical="center" wrapText="1"/>
    </xf>
    <xf fontId="2" fillId="0" borderId="0" numFmtId="160" xfId="0" applyNumberFormat="1" applyFont="1" applyAlignment="1" applyProtection="1">
      <alignment horizontal="right"/>
    </xf>
    <xf fontId="2" fillId="0" borderId="3" numFmtId="160" xfId="0" applyNumberFormat="1" applyFont="1" applyBorder="1" applyAlignment="1">
      <alignment vertical="center"/>
    </xf>
    <xf fontId="2" fillId="0" borderId="4" numFmtId="160" xfId="0" applyNumberFormat="1" applyFont="1" applyBorder="1" applyAlignment="1" applyProtection="1">
      <alignment horizontal="right"/>
    </xf>
    <xf fontId="3" fillId="2" borderId="3" numFmtId="160" xfId="0" applyNumberFormat="1" applyFont="1" applyFill="1" applyBorder="1" applyAlignment="1">
      <alignment vertical="center"/>
    </xf>
    <xf fontId="2" fillId="2" borderId="3" numFmtId="160" xfId="0" applyNumberFormat="1" applyFont="1" applyFill="1" applyBorder="1" applyAlignment="1">
      <alignment vertical="center"/>
    </xf>
    <xf fontId="2" fillId="2" borderId="3" numFmtId="2" xfId="0" applyNumberFormat="1" applyFont="1" applyFill="1" applyBorder="1" applyAlignment="1">
      <alignment horizontal="left" vertical="center" wrapText="1"/>
    </xf>
    <xf fontId="2" fillId="2" borderId="0" numFmtId="160" xfId="0" applyNumberFormat="1" applyFont="1" applyFill="1" applyAlignment="1">
      <alignment vertical="center"/>
    </xf>
    <xf fontId="3" fillId="2" borderId="3" numFmtId="0" xfId="0" applyFont="1" applyFill="1" applyBorder="1" applyAlignment="1">
      <alignment horizontal="left" vertical="center" wrapText="1"/>
    </xf>
    <xf fontId="3" fillId="2" borderId="0" numFmtId="160" xfId="0" applyNumberFormat="1" applyFont="1" applyFill="1" applyAlignment="1">
      <alignment vertical="center"/>
    </xf>
    <xf fontId="4" fillId="2" borderId="3" numFmtId="160" xfId="0" applyNumberFormat="1" applyFont="1" applyFill="1" applyBorder="1" applyAlignment="1">
      <alignment vertical="center"/>
    </xf>
    <xf fontId="5" fillId="2" borderId="3" numFmtId="160" xfId="0" applyNumberFormat="1" applyFont="1" applyFill="1" applyBorder="1" applyAlignment="1">
      <alignment vertical="center"/>
    </xf>
    <xf fontId="3" fillId="2" borderId="3" numFmtId="3" xfId="0" applyNumberFormat="1" applyFont="1" applyFill="1" applyBorder="1" applyAlignment="1">
      <alignment vertical="center" wrapText="1"/>
    </xf>
    <xf fontId="5" fillId="2" borderId="5" numFmtId="160" xfId="0" applyNumberFormat="1" applyFont="1" applyFill="1" applyBorder="1" applyAlignment="1">
      <alignment vertical="center"/>
    </xf>
    <xf fontId="2" fillId="2" borderId="3" numFmtId="0" xfId="0" applyFont="1" applyFill="1" applyBorder="1" applyAlignment="1">
      <alignment horizontal="center" vertical="center"/>
    </xf>
    <xf fontId="2" fillId="2" borderId="3" numFmtId="3" xfId="0" applyNumberFormat="1" applyFont="1" applyFill="1" applyBorder="1" applyAlignment="1">
      <alignment vertical="center" wrapText="1"/>
    </xf>
    <xf fontId="2" fillId="2" borderId="6" numFmtId="160" xfId="0" applyNumberFormat="1" applyFont="1" applyFill="1" applyBorder="1" applyAlignment="1">
      <alignment vertical="center"/>
    </xf>
    <xf fontId="2" fillId="2" borderId="3" numFmtId="9" xfId="1" applyNumberFormat="1" applyFont="1" applyFill="1" applyBorder="1" applyAlignment="1">
      <alignment vertical="center" wrapText="1"/>
    </xf>
    <xf fontId="6" fillId="2" borderId="7" numFmtId="160" xfId="0" applyNumberFormat="1" applyFont="1" applyFill="1" applyBorder="1" applyAlignment="1">
      <alignment vertical="center" wrapText="1"/>
    </xf>
    <xf fontId="3" fillId="0" borderId="3" numFmtId="160" xfId="0" applyNumberFormat="1" applyFont="1" applyBorder="1" applyAlignment="1">
      <alignment vertical="center" wrapText="1"/>
    </xf>
    <xf fontId="3" fillId="2" borderId="3" numFmtId="160" xfId="0" applyNumberFormat="1" applyFont="1" applyFill="1" applyBorder="1" applyAlignment="1">
      <alignment vertical="center" wrapText="1"/>
    </xf>
    <xf fontId="3" fillId="2" borderId="0" numFmtId="160" xfId="0" applyNumberFormat="1" applyFont="1" applyFill="1" applyAlignment="1">
      <alignment vertical="center" wrapText="1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25" zoomScale="100" workbookViewId="0">
      <selection activeCell="M8" activeCellId="0" sqref="M8"/>
    </sheetView>
  </sheetViews>
  <sheetFormatPr defaultColWidth="9.140625" defaultRowHeight="13.9" customHeight="1"/>
  <cols>
    <col customWidth="1" min="1" max="1" style="1" width="24.140625"/>
    <col customWidth="1" min="2" max="2" style="2" width="52.140625"/>
    <col customWidth="1" min="3" max="3" style="3" width="15.7109375"/>
    <col customWidth="1" min="4" max="4" style="3" width="15.28515625"/>
    <col customWidth="1" min="5" max="5" style="4" width="14"/>
    <col customWidth="1" min="6" max="257" style="1" width="9.140625"/>
  </cols>
  <sheetData>
    <row r="1" ht="18.75" customHeight="1">
      <c r="A1" s="5"/>
      <c r="B1" s="5"/>
      <c r="C1" s="6"/>
      <c r="D1" s="6"/>
    </row>
    <row r="2" ht="18.75" customHeight="1">
      <c r="A2" s="5" t="s">
        <v>0</v>
      </c>
      <c r="B2" s="5"/>
      <c r="C2" s="5"/>
      <c r="D2" s="5"/>
      <c r="E2" s="1"/>
    </row>
    <row r="3" ht="22.149999999999999" customHeight="1">
      <c r="A3" s="7" t="s">
        <v>1</v>
      </c>
      <c r="B3" s="7"/>
      <c r="C3" s="7"/>
      <c r="D3" s="7"/>
      <c r="E3" s="4"/>
    </row>
    <row r="4" ht="14.25">
      <c r="C4" s="8"/>
      <c r="D4" s="8"/>
      <c r="E4" s="9" t="s">
        <v>2</v>
      </c>
    </row>
    <row r="5" ht="78" customHeight="1">
      <c r="A5" s="10" t="s">
        <v>3</v>
      </c>
      <c r="B5" s="11" t="s">
        <v>4</v>
      </c>
      <c r="C5" s="12" t="s">
        <v>5</v>
      </c>
      <c r="D5" s="12" t="s">
        <v>6</v>
      </c>
      <c r="E5" s="12" t="s">
        <v>7</v>
      </c>
    </row>
    <row r="6" ht="14.25">
      <c r="A6" s="13">
        <v>1</v>
      </c>
      <c r="B6" s="11">
        <v>2</v>
      </c>
      <c r="C6" s="12">
        <v>3</v>
      </c>
      <c r="D6" s="12">
        <v>4</v>
      </c>
      <c r="E6" s="14">
        <v>5</v>
      </c>
    </row>
    <row r="7" s="15" customFormat="1" ht="17.449999999999999" customHeight="1">
      <c r="A7" s="16" t="s">
        <v>8</v>
      </c>
      <c r="B7" s="17" t="s">
        <v>9</v>
      </c>
      <c r="C7" s="18">
        <f>C8+C11+C13+C16+C20+C23+C24+C25+C26+C27+C28+C29+C30+C31</f>
        <v>15980242.399999999</v>
      </c>
      <c r="D7" s="19">
        <f>D8+D11+D13+D16+D20+D23+D24+D25+D26+D27+D28+D29+D30+D31</f>
        <v>15733918.9</v>
      </c>
      <c r="E7" s="20">
        <f t="shared" ref="E7:E44" si="0">C7/D7*100</f>
        <v>101.56555719884889</v>
      </c>
    </row>
    <row r="8" s="15" customFormat="1" ht="18" customHeight="1">
      <c r="A8" s="16" t="s">
        <v>10</v>
      </c>
      <c r="B8" s="21" t="s">
        <v>11</v>
      </c>
      <c r="C8" s="20">
        <f>C9+C10</f>
        <v>10028494</v>
      </c>
      <c r="D8" s="20">
        <f>D9+D10</f>
        <v>9134269.6999999993</v>
      </c>
      <c r="E8" s="20">
        <f t="shared" si="0"/>
        <v>109.7897733411572</v>
      </c>
    </row>
    <row r="9" ht="19.899999999999999" customHeight="1">
      <c r="A9" s="22" t="s">
        <v>12</v>
      </c>
      <c r="B9" s="23" t="s">
        <v>13</v>
      </c>
      <c r="C9" s="24">
        <v>4668180.5</v>
      </c>
      <c r="D9" s="25">
        <v>4310850</v>
      </c>
      <c r="E9" s="20">
        <f t="shared" si="0"/>
        <v>108.28909611793497</v>
      </c>
    </row>
    <row r="10" ht="17.449999999999999" customHeight="1">
      <c r="A10" s="22" t="s">
        <v>14</v>
      </c>
      <c r="B10" s="23" t="s">
        <v>15</v>
      </c>
      <c r="C10" s="26">
        <v>5360313.5</v>
      </c>
      <c r="D10" s="25">
        <v>4823419.7000000002</v>
      </c>
      <c r="E10" s="20">
        <f t="shared" si="0"/>
        <v>111.13097829741004</v>
      </c>
    </row>
    <row r="11" ht="31.149999999999999" customHeight="1">
      <c r="A11" s="16" t="s">
        <v>16</v>
      </c>
      <c r="B11" s="21" t="s">
        <v>17</v>
      </c>
      <c r="C11" s="20">
        <f>C12</f>
        <v>2926027.2000000002</v>
      </c>
      <c r="D11" s="20">
        <f>D12</f>
        <v>3075920.2999999998</v>
      </c>
      <c r="E11" s="20">
        <f t="shared" si="0"/>
        <v>95.12688608999396</v>
      </c>
    </row>
    <row r="12" s="15" customFormat="1" ht="32.450000000000003" customHeight="1">
      <c r="A12" s="22" t="s">
        <v>18</v>
      </c>
      <c r="B12" s="23" t="s">
        <v>19</v>
      </c>
      <c r="C12" s="25">
        <v>2926027.2000000002</v>
      </c>
      <c r="D12" s="25">
        <v>3075920.2999999998</v>
      </c>
      <c r="E12" s="20">
        <f t="shared" si="0"/>
        <v>95.12688608999396</v>
      </c>
    </row>
    <row r="13" ht="21" customHeight="1">
      <c r="A13" s="16" t="s">
        <v>20</v>
      </c>
      <c r="B13" s="21" t="s">
        <v>21</v>
      </c>
      <c r="C13" s="20">
        <f>C14+C15</f>
        <v>868695.60000000009</v>
      </c>
      <c r="D13" s="20">
        <f>D14+D15</f>
        <v>745369.59999999998</v>
      </c>
      <c r="E13" s="20">
        <f t="shared" si="0"/>
        <v>116.54561710056328</v>
      </c>
    </row>
    <row r="14" ht="28.5">
      <c r="A14" s="22" t="s">
        <v>22</v>
      </c>
      <c r="B14" s="23" t="s">
        <v>23</v>
      </c>
      <c r="C14" s="25">
        <v>760432.30000000005</v>
      </c>
      <c r="D14" s="25">
        <v>677219.5</v>
      </c>
      <c r="E14" s="20">
        <f t="shared" si="0"/>
        <v>112.28741936698516</v>
      </c>
    </row>
    <row r="15" ht="32.450000000000003" customHeight="1">
      <c r="A15" s="22" t="s">
        <v>24</v>
      </c>
      <c r="B15" s="23" t="s">
        <v>25</v>
      </c>
      <c r="C15" s="25">
        <v>108263.3</v>
      </c>
      <c r="D15" s="25">
        <v>68150.100000000006</v>
      </c>
      <c r="E15" s="20">
        <f t="shared" si="0"/>
        <v>158.86007504024204</v>
      </c>
    </row>
    <row r="16" ht="18" customHeight="1">
      <c r="A16" s="16" t="s">
        <v>26</v>
      </c>
      <c r="B16" s="21" t="s">
        <v>27</v>
      </c>
      <c r="C16" s="20">
        <f>C17+C18+C19</f>
        <v>1490064.8</v>
      </c>
      <c r="D16" s="20">
        <f>D17+D18+D19</f>
        <v>2181034.5</v>
      </c>
      <c r="E16" s="20">
        <f t="shared" si="0"/>
        <v>68.319176060717979</v>
      </c>
    </row>
    <row r="17" ht="17.449999999999999" customHeight="1">
      <c r="A17" s="22" t="s">
        <v>28</v>
      </c>
      <c r="B17" s="23" t="s">
        <v>29</v>
      </c>
      <c r="C17" s="25">
        <v>1345579.7</v>
      </c>
      <c r="D17" s="25">
        <v>2024841.1000000001</v>
      </c>
      <c r="E17" s="20">
        <f t="shared" si="0"/>
        <v>66.453594803068739</v>
      </c>
    </row>
    <row r="18" ht="16.899999999999999" customHeight="1">
      <c r="A18" s="22" t="s">
        <v>30</v>
      </c>
      <c r="B18" s="23" t="s">
        <v>31</v>
      </c>
      <c r="C18" s="25">
        <v>144254.10000000001</v>
      </c>
      <c r="D18" s="25">
        <v>155311.39999999999</v>
      </c>
      <c r="E18" s="20">
        <f t="shared" si="0"/>
        <v>92.880561246630961</v>
      </c>
    </row>
    <row r="19" ht="15.6" customHeight="1">
      <c r="A19" s="22" t="s">
        <v>32</v>
      </c>
      <c r="B19" s="23" t="s">
        <v>33</v>
      </c>
      <c r="C19" s="25">
        <v>231</v>
      </c>
      <c r="D19" s="25">
        <v>882</v>
      </c>
      <c r="E19" s="20">
        <f t="shared" si="0"/>
        <v>26.190476190476193</v>
      </c>
    </row>
    <row r="20" s="15" customFormat="1" ht="30.600000000000001" customHeight="1">
      <c r="A20" s="16" t="s">
        <v>34</v>
      </c>
      <c r="B20" s="21" t="s">
        <v>35</v>
      </c>
      <c r="C20" s="27">
        <f>C21+C22</f>
        <v>4842.8000000000002</v>
      </c>
      <c r="D20" s="27">
        <f>D21+D22</f>
        <v>4556.5</v>
      </c>
      <c r="E20" s="20">
        <f t="shared" si="0"/>
        <v>106.28333150444421</v>
      </c>
    </row>
    <row r="21" ht="18.600000000000001" customHeight="1">
      <c r="A21" s="22" t="s">
        <v>36</v>
      </c>
      <c r="B21" s="23" t="s">
        <v>37</v>
      </c>
      <c r="C21" s="28">
        <v>4341.6999999999998</v>
      </c>
      <c r="D21" s="25">
        <v>3417.8000000000002</v>
      </c>
      <c r="E21" s="20">
        <f t="shared" si="0"/>
        <v>127.03200889461056</v>
      </c>
    </row>
    <row r="22" ht="28.5">
      <c r="A22" s="22" t="s">
        <v>38</v>
      </c>
      <c r="B22" s="29" t="s">
        <v>39</v>
      </c>
      <c r="C22" s="30">
        <v>501.10000000000002</v>
      </c>
      <c r="D22" s="25">
        <v>1138.7</v>
      </c>
      <c r="E22" s="20">
        <f t="shared" si="0"/>
        <v>44.006322999912179</v>
      </c>
    </row>
    <row r="23" s="15" customFormat="1" ht="19.149999999999999" customHeight="1">
      <c r="A23" s="16" t="s">
        <v>40</v>
      </c>
      <c r="B23" s="31" t="s">
        <v>41</v>
      </c>
      <c r="C23" s="27">
        <v>35513.599999999999</v>
      </c>
      <c r="D23" s="20">
        <v>31171.599999999999</v>
      </c>
      <c r="E23" s="20">
        <f t="shared" si="0"/>
        <v>113.92934594310205</v>
      </c>
    </row>
    <row r="24" ht="33" customHeight="1">
      <c r="A24" s="16" t="s">
        <v>42</v>
      </c>
      <c r="B24" s="21" t="s">
        <v>43</v>
      </c>
      <c r="C24" s="32">
        <v>0</v>
      </c>
      <c r="D24" s="20">
        <v>0</v>
      </c>
      <c r="E24" s="20" t="e">
        <f t="shared" si="0"/>
        <v>#DIV/0!</v>
      </c>
    </row>
    <row r="25" s="15" customFormat="1" ht="44.25" customHeight="1">
      <c r="A25" s="16" t="s">
        <v>44</v>
      </c>
      <c r="B25" s="21" t="s">
        <v>45</v>
      </c>
      <c r="C25" s="33">
        <v>186000</v>
      </c>
      <c r="D25" s="20">
        <v>54391.800000000003</v>
      </c>
      <c r="E25" s="20">
        <f t="shared" si="0"/>
        <v>341.96331064609001</v>
      </c>
    </row>
    <row r="26" s="15" customFormat="1" ht="29.25" customHeight="1">
      <c r="A26" s="16" t="s">
        <v>46</v>
      </c>
      <c r="B26" s="31" t="s">
        <v>47</v>
      </c>
      <c r="C26" s="27">
        <v>194779.39999999999</v>
      </c>
      <c r="D26" s="20">
        <v>291190.40000000002</v>
      </c>
      <c r="E26" s="20">
        <f t="shared" si="0"/>
        <v>66.890735408859626</v>
      </c>
    </row>
    <row r="27" s="15" customFormat="1" ht="34.899999999999999" customHeight="1">
      <c r="A27" s="16" t="s">
        <v>48</v>
      </c>
      <c r="B27" s="21" t="s">
        <v>49</v>
      </c>
      <c r="C27" s="34">
        <v>44009.699999999997</v>
      </c>
      <c r="D27" s="20">
        <v>49919.699999999997</v>
      </c>
      <c r="E27" s="20">
        <f t="shared" si="0"/>
        <v>88.160986544390283</v>
      </c>
    </row>
    <row r="28" s="15" customFormat="1" ht="32.450000000000003" customHeight="1">
      <c r="A28" s="16" t="s">
        <v>50</v>
      </c>
      <c r="B28" s="31" t="s">
        <v>51</v>
      </c>
      <c r="C28" s="34">
        <v>144.69999999999999</v>
      </c>
      <c r="D28" s="20">
        <v>5032</v>
      </c>
      <c r="E28" s="20">
        <f t="shared" si="0"/>
        <v>2.8755961844197135</v>
      </c>
    </row>
    <row r="29" s="15" customFormat="1" ht="18" customHeight="1">
      <c r="A29" s="16" t="s">
        <v>52</v>
      </c>
      <c r="B29" s="31" t="s">
        <v>53</v>
      </c>
      <c r="C29" s="27">
        <v>0</v>
      </c>
      <c r="D29" s="20">
        <v>0.40000000000000002</v>
      </c>
      <c r="E29" s="20">
        <f t="shared" si="0"/>
        <v>0</v>
      </c>
    </row>
    <row r="30" s="15" customFormat="1" ht="16.149999999999999" customHeight="1">
      <c r="A30" s="16" t="s">
        <v>54</v>
      </c>
      <c r="B30" s="21" t="s">
        <v>55</v>
      </c>
      <c r="C30" s="27">
        <v>200874</v>
      </c>
      <c r="D30" s="20">
        <v>158143</v>
      </c>
      <c r="E30" s="20">
        <f t="shared" si="0"/>
        <v>127.0204814629797</v>
      </c>
    </row>
    <row r="31" s="15" customFormat="1" ht="22.899999999999999" customHeight="1">
      <c r="A31" s="16" t="s">
        <v>56</v>
      </c>
      <c r="B31" s="21" t="s">
        <v>57</v>
      </c>
      <c r="C31" s="27">
        <v>796.60000000000002</v>
      </c>
      <c r="D31" s="20">
        <v>2919.4000000000001</v>
      </c>
      <c r="E31" s="20">
        <f t="shared" si="0"/>
        <v>27.286428718229772</v>
      </c>
    </row>
    <row r="32" s="15" customFormat="1" ht="18.600000000000001" customHeight="1">
      <c r="A32" s="16" t="s">
        <v>58</v>
      </c>
      <c r="B32" s="21" t="s">
        <v>59</v>
      </c>
      <c r="C32" s="34">
        <f>C33+C38+C39+C40+C41+C42+C43</f>
        <v>6617861</v>
      </c>
      <c r="D32" s="34">
        <f>D33+D38+D39+D40+D41+D42+D43</f>
        <v>5887783.9000000004</v>
      </c>
      <c r="E32" s="20">
        <f t="shared" si="0"/>
        <v>112.39986236587249</v>
      </c>
    </row>
    <row r="33" s="15" customFormat="1" ht="30.600000000000001" customHeight="1">
      <c r="A33" s="11" t="s">
        <v>60</v>
      </c>
      <c r="B33" s="35" t="s">
        <v>61</v>
      </c>
      <c r="C33" s="36">
        <f>C34+C35+C36+C37</f>
        <v>5718599.5</v>
      </c>
      <c r="D33" s="36">
        <f>D34+D35+D36+D37</f>
        <v>5266965.1000000006</v>
      </c>
      <c r="E33" s="20">
        <f t="shared" si="0"/>
        <v>108.57485081873807</v>
      </c>
    </row>
    <row r="34" s="15" customFormat="1" ht="30.600000000000001" customHeight="1">
      <c r="A34" s="37" t="s">
        <v>62</v>
      </c>
      <c r="B34" s="38" t="s">
        <v>63</v>
      </c>
      <c r="C34" s="39">
        <v>3568825.2000000002</v>
      </c>
      <c r="D34" s="25">
        <v>3362640.8999999999</v>
      </c>
      <c r="E34" s="20">
        <f t="shared" si="0"/>
        <v>106.1316181576213</v>
      </c>
    </row>
    <row r="35" s="15" customFormat="1" ht="30.600000000000001" customHeight="1">
      <c r="A35" s="37" t="s">
        <v>64</v>
      </c>
      <c r="B35" s="38" t="s">
        <v>65</v>
      </c>
      <c r="C35" s="39">
        <v>1143269.1000000001</v>
      </c>
      <c r="D35" s="25">
        <v>1102401.3</v>
      </c>
      <c r="E35" s="20">
        <f t="shared" si="0"/>
        <v>103.70716181122066</v>
      </c>
    </row>
    <row r="36" s="15" customFormat="1" ht="30.600000000000001" customHeight="1">
      <c r="A36" s="37" t="s">
        <v>66</v>
      </c>
      <c r="B36" s="38" t="s">
        <v>67</v>
      </c>
      <c r="C36" s="39">
        <v>699667.59999999998</v>
      </c>
      <c r="D36" s="25">
        <v>609523</v>
      </c>
      <c r="E36" s="20">
        <f t="shared" si="0"/>
        <v>114.78936807962947</v>
      </c>
    </row>
    <row r="37" s="15" customFormat="1" ht="30.600000000000001" customHeight="1">
      <c r="A37" s="37" t="s">
        <v>68</v>
      </c>
      <c r="B37" s="40" t="s">
        <v>69</v>
      </c>
      <c r="C37" s="39">
        <v>306837.59999999998</v>
      </c>
      <c r="D37" s="25">
        <v>192399.89999999999</v>
      </c>
      <c r="E37" s="20">
        <f t="shared" si="0"/>
        <v>159.47908496833938</v>
      </c>
    </row>
    <row r="38" s="15" customFormat="1" ht="30.600000000000001" customHeight="1">
      <c r="A38" s="11" t="s">
        <v>70</v>
      </c>
      <c r="B38" s="35" t="s">
        <v>71</v>
      </c>
      <c r="C38" s="41">
        <v>0</v>
      </c>
      <c r="D38" s="42">
        <v>198637.10000000001</v>
      </c>
      <c r="E38" s="20">
        <f t="shared" si="0"/>
        <v>0</v>
      </c>
    </row>
    <row r="39" s="15" customFormat="1" ht="31.149999999999999" customHeight="1">
      <c r="A39" s="11" t="s">
        <v>72</v>
      </c>
      <c r="B39" s="35" t="s">
        <v>73</v>
      </c>
      <c r="C39" s="34">
        <v>5680.3000000000002</v>
      </c>
      <c r="D39" s="20">
        <v>-498.60000000000002</v>
      </c>
      <c r="E39" s="20">
        <f t="shared" si="0"/>
        <v>-1139.2498997192138</v>
      </c>
    </row>
    <row r="40" s="15" customFormat="1" ht="27.75" customHeight="1">
      <c r="A40" s="11" t="s">
        <v>74</v>
      </c>
      <c r="B40" s="35" t="s">
        <v>75</v>
      </c>
      <c r="C40" s="34">
        <v>19.399999999999999</v>
      </c>
      <c r="D40" s="20">
        <v>3528</v>
      </c>
      <c r="E40" s="20">
        <f t="shared" si="0"/>
        <v>0.54988662131519273</v>
      </c>
    </row>
    <row r="41" s="15" customFormat="1" ht="99.75" hidden="1">
      <c r="A41" s="11" t="s">
        <v>76</v>
      </c>
      <c r="B41" s="35" t="s">
        <v>77</v>
      </c>
      <c r="C41" s="34"/>
      <c r="D41" s="20"/>
      <c r="E41" s="20"/>
    </row>
    <row r="42" s="15" customFormat="1" ht="64.150000000000006" customHeight="1">
      <c r="A42" s="11" t="s">
        <v>78</v>
      </c>
      <c r="B42" s="35" t="s">
        <v>79</v>
      </c>
      <c r="C42" s="43">
        <v>958040.59999999998</v>
      </c>
      <c r="D42" s="20">
        <v>441889.70000000001</v>
      </c>
      <c r="E42" s="20">
        <f t="shared" si="0"/>
        <v>216.80537020890051</v>
      </c>
    </row>
    <row r="43" s="15" customFormat="1" ht="63" customHeight="1">
      <c r="A43" s="11" t="s">
        <v>80</v>
      </c>
      <c r="B43" s="35" t="s">
        <v>81</v>
      </c>
      <c r="C43" s="44">
        <v>-64478.800000000003</v>
      </c>
      <c r="D43" s="20">
        <v>-22737.400000000001</v>
      </c>
      <c r="E43" s="20">
        <f t="shared" si="0"/>
        <v>283.58035659310212</v>
      </c>
    </row>
    <row r="44" ht="19.149999999999999" customHeight="1">
      <c r="A44" s="16"/>
      <c r="B44" s="21" t="s">
        <v>82</v>
      </c>
      <c r="C44" s="34">
        <f>C7+C32</f>
        <v>22598103.399999999</v>
      </c>
      <c r="D44" s="34">
        <f>D7+D32</f>
        <v>21621702.800000001</v>
      </c>
      <c r="E44" s="20">
        <f t="shared" si="0"/>
        <v>104.5158358202944</v>
      </c>
    </row>
  </sheetData>
  <mergeCells count="4">
    <mergeCell ref="C1:D1"/>
    <mergeCell ref="A2:E2"/>
    <mergeCell ref="A3:E3"/>
    <mergeCell ref="C4:D4"/>
  </mergeCells>
  <printOptions headings="0" gridLines="0"/>
  <pageMargins left="0.19685039370078738" right="0" top="0" bottom="0" header="0.31496099999999999" footer="0.31496099999999999"/>
  <pageSetup paperSize="9" scale="84" fitToWidth="1" fitToHeight="1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Р7-Офис/7.4.0.93</Application>
  <Company>findep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revision>3</cp:revision>
  <dcterms:created xsi:type="dcterms:W3CDTF">2004-09-11T05:05:00Z</dcterms:created>
  <dcterms:modified xsi:type="dcterms:W3CDTF">2025-04-28T02:39:33Z</dcterms:modified>
  <cp:version>786432</cp:version>
</cp:coreProperties>
</file>