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definedNames>
    <definedName name="_xlnm._FilterDatabase" localSheetId="0" hidden="1">'1'!$A$6:$L$49</definedName>
    <definedName name="_xlnm.Print_Area" localSheetId="0">'1'!$A$1:$G$50</definedName>
  </definedNames>
  <calcPr/>
</workbook>
</file>

<file path=xl/sharedStrings.xml><?xml version="1.0" encoding="utf-8"?>
<sst xmlns="http://schemas.openxmlformats.org/spreadsheetml/2006/main" count="97" uniqueCount="97">
  <si>
    <t>ИНФОРМАЦИЯ</t>
  </si>
  <si>
    <t xml:space="preserve">об исполнении консолидированного бюджета Томской области на 1 января 2025 года</t>
  </si>
  <si>
    <t>тыс.руб.</t>
  </si>
  <si>
    <t xml:space="preserve">Коды бюджетной классификации 
Российской Федерации</t>
  </si>
  <si>
    <t xml:space="preserve">Наименование доходов</t>
  </si>
  <si>
    <t xml:space="preserve">План 
на 2024 год             (по данным Ф. 0503317 на 01.01.2025)</t>
  </si>
  <si>
    <t xml:space="preserve">Исполнено
на 01.01.2025 (по данным Ф. 0503317 на 01.01.2025)</t>
  </si>
  <si>
    <t xml:space="preserve">Исполнено
на 01.01.2024 (по данным Ф. 0503317 на 01.01.2024)</t>
  </si>
  <si>
    <t xml:space="preserve">% исполнения к плановым назначениям на 2024 год </t>
  </si>
  <si>
    <t xml:space="preserve">Темп роста исполнения на 01.01.2025 к 01.01.2024</t>
  </si>
  <si>
    <t xml:space="preserve">1 00 00000 00 0000 000</t>
  </si>
  <si>
    <t xml:space="preserve">НАЛОГОВЫЕ И НЕНАЛОГОВЫЕ ДОХОДЫ</t>
  </si>
  <si>
    <t xml:space="preserve">1 01 00000 00 0000 000</t>
  </si>
  <si>
    <t xml:space="preserve">Налоги на прибыль, доходы</t>
  </si>
  <si>
    <t xml:space="preserve">1 01 01000 00 0000 110</t>
  </si>
  <si>
    <t xml:space="preserve">Налог на прибыль организаций</t>
  </si>
  <si>
    <t xml:space="preserve">1 01 02000 01 0000 110</t>
  </si>
  <si>
    <t xml:space="preserve">Налог на доходы физических лиц</t>
  </si>
  <si>
    <t xml:space="preserve">1 03 00000 00 0000 000</t>
  </si>
  <si>
    <t xml:space="preserve">Налоги на товары (работы, услуги), реализуемые на территории Российской Федерации</t>
  </si>
  <si>
    <t xml:space="preserve">1 03 02000 01 0000 110</t>
  </si>
  <si>
    <t xml:space="preserve">Акцизы по подакцизным товарам (продукции), производимым на территории Российской Федерации</t>
  </si>
  <si>
    <t xml:space="preserve">1 05 00000 00 0000 000</t>
  </si>
  <si>
    <t xml:space="preserve">Налоги на совокупный доход</t>
  </si>
  <si>
    <t xml:space="preserve">1 05 01000 00 0000 110</t>
  </si>
  <si>
    <t xml:space="preserve">Налог, взимаемый в связи с применением упрощенной системы налогообложения</t>
  </si>
  <si>
    <t xml:space="preserve">1 05 02 000 02 0000 110</t>
  </si>
  <si>
    <t xml:space="preserve">Единый налог, на вмененный доход для отдельных видов деятельности</t>
  </si>
  <si>
    <t xml:space="preserve">1 05 03000 01 0000 110</t>
  </si>
  <si>
    <t xml:space="preserve">Единый сельскохозяйственный налог</t>
  </si>
  <si>
    <t xml:space="preserve">1 05 04000 01 0000 110</t>
  </si>
  <si>
    <t xml:space="preserve">Налог, взимаемый в связи с применением патентной системы налогообложения</t>
  </si>
  <si>
    <t xml:space="preserve">1 05 06000 01 0000 110</t>
  </si>
  <si>
    <t xml:space="preserve">Налог на профессиональный доход</t>
  </si>
  <si>
    <t xml:space="preserve">1 06 00000 00 0000 000</t>
  </si>
  <si>
    <t xml:space="preserve">Налоги на имущество</t>
  </si>
  <si>
    <t xml:space="preserve">1 06 01000 00 0000  110</t>
  </si>
  <si>
    <t xml:space="preserve">Налог на имущество физических лиц</t>
  </si>
  <si>
    <t xml:space="preserve">1 06 02000 02 0000 110</t>
  </si>
  <si>
    <t xml:space="preserve">Налог на имущество организаций</t>
  </si>
  <si>
    <t xml:space="preserve">1 06 04000 02 0000 110</t>
  </si>
  <si>
    <t xml:space="preserve">Транспортный налог</t>
  </si>
  <si>
    <t xml:space="preserve">1 06 05000 02 0000 110</t>
  </si>
  <si>
    <t xml:space="preserve">Налог на игорный бизнес</t>
  </si>
  <si>
    <t xml:space="preserve">1 06 06000 00 0000 110</t>
  </si>
  <si>
    <t xml:space="preserve">Земельный налог</t>
  </si>
  <si>
    <t xml:space="preserve">1 07 00000 00 0000 000</t>
  </si>
  <si>
    <t xml:space="preserve">Налоги, сборы и регулярные платежи за пользование природными ресурсами</t>
  </si>
  <si>
    <t xml:space="preserve">1 07 01000 01 0000 110</t>
  </si>
  <si>
    <t xml:space="preserve">Налог на добычу полезных ископаемых</t>
  </si>
  <si>
    <t xml:space="preserve">1 07 04000 01 0000 110</t>
  </si>
  <si>
    <t xml:space="preserve">Сборы за пользование объектами животного мира и за пользование объектами водных биологических ресурсов</t>
  </si>
  <si>
    <t xml:space="preserve">1 08 00000 00 0000 000</t>
  </si>
  <si>
    <t xml:space="preserve">Государственная пошлина</t>
  </si>
  <si>
    <t xml:space="preserve">1 09 00000 00 0000 000</t>
  </si>
  <si>
    <t xml:space="preserve">Задолженность и перерасчеты по отмененным налогам, сборам и иным обязательным платежам</t>
  </si>
  <si>
    <t xml:space="preserve">1 11 00000 00 0000 000</t>
  </si>
  <si>
    <t xml:space="preserve">Доходы от использования имущества, находящегося в государственной и муниципальной собственности</t>
  </si>
  <si>
    <t xml:space="preserve">1 12 00000 00 0000 000</t>
  </si>
  <si>
    <t xml:space="preserve">Платежи при пользовании природными ресурсами</t>
  </si>
  <si>
    <t xml:space="preserve">1 13 00000 00 0000 000</t>
  </si>
  <si>
    <t xml:space="preserve">Доходы от оказания платных услуг и компенсации затрат государства</t>
  </si>
  <si>
    <t xml:space="preserve">1 14 00000 00 0000 000</t>
  </si>
  <si>
    <t xml:space="preserve">Доходы от продажи материальных и нематериальных активов</t>
  </si>
  <si>
    <t xml:space="preserve">1 15 00000 00 0000 000</t>
  </si>
  <si>
    <t xml:space="preserve">Административные  платежи и сборы</t>
  </si>
  <si>
    <t xml:space="preserve">1 16 00000 00 0000 000</t>
  </si>
  <si>
    <t xml:space="preserve">Штрафы, санкции, возмещение ущерба</t>
  </si>
  <si>
    <t xml:space="preserve">1 17 00000 00 0000 000</t>
  </si>
  <si>
    <t xml:space="preserve">Прочие неналоговые доходы</t>
  </si>
  <si>
    <t xml:space="preserve">2 00 00000 00 0000 000</t>
  </si>
  <si>
    <t xml:space="preserve">БЕЗВОЗМЕЗДНЫЕ ПОСТУПЛЕНИЯ</t>
  </si>
  <si>
    <t xml:space="preserve">2 01 00000 00 0000 000</t>
  </si>
  <si>
    <t xml:space="preserve">Безвозмездные поступления от нерезидентов</t>
  </si>
  <si>
    <t xml:space="preserve">2 02 00000 00 0000 000</t>
  </si>
  <si>
    <t xml:space="preserve">Безвозмездные поступления от других бюджетов бюджетной системы Российской Федерации</t>
  </si>
  <si>
    <t xml:space="preserve">2 02 10000 00 0000 150</t>
  </si>
  <si>
    <t xml:space="preserve">Дотации бюджетам бюджетной системы Российской Федерации</t>
  </si>
  <si>
    <t xml:space="preserve">2 02 20000 00 0000 150</t>
  </si>
  <si>
    <t xml:space="preserve">Субсидии бюджетам бюджетной системы Российской Федерации (межбюджетные субсидии)</t>
  </si>
  <si>
    <t xml:space="preserve">2 02 30000 00 0000 150</t>
  </si>
  <si>
    <t xml:space="preserve">Субвенции бюджетам бюджетной системы Российской Федерации </t>
  </si>
  <si>
    <t xml:space="preserve">2 02 40000 00 0000 150</t>
  </si>
  <si>
    <t xml:space="preserve">Иные межбюджетные трансферты</t>
  </si>
  <si>
    <t xml:space="preserve">2 03 00000 00 0000 000</t>
  </si>
  <si>
    <t xml:space="preserve">Безвозмездные поступления от государственных (муниципальных) организаций</t>
  </si>
  <si>
    <t xml:space="preserve">2 04 00000 00 0000 000</t>
  </si>
  <si>
    <t xml:space="preserve">Безвозмездные поступления от негосударственных организаций</t>
  </si>
  <si>
    <t xml:space="preserve">2 07 00000 00 0000 000</t>
  </si>
  <si>
    <t xml:space="preserve">Прочие безвозмездные поступления </t>
  </si>
  <si>
    <t xml:space="preserve">2 08 00000 00 0000 000</t>
  </si>
  <si>
    <t xml:space="preserve"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</si>
  <si>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2 18 00000 00 0000 000</t>
  </si>
  <si>
    <t xml:space="preserve"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</si>
  <si>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</si>
  <si>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</si>
  <si>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 xml:space="preserve">ВСЕГО ДОХОДОВ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</si>
</sst>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#,##0.0"/>
  </numFmts>
  <fonts count="6">
    <font>
      <sz val="10.000000"/>
      <color theme="1"/>
      <name val="Arial Cyr"/>
    </font>
    <font>
      <sz val="11.000000"/>
      <color rgb="FFFA7D00"/>
      <name val="Calibri"/>
      <scheme val="minor"/>
    </font>
    <font>
      <sz val="12.000000"/>
      <name val="PT Astra Serif"/>
    </font>
    <font>
      <b/>
      <sz val="12.000000"/>
      <name val="PT Astra Serif"/>
    </font>
    <font>
      <sz val="12.000000"/>
      <color theme="1"/>
      <name val="PT Astra Serif"/>
    </font>
    <font>
      <b/>
      <sz val="12.000000"/>
      <color theme="1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 tint="0"/>
        <bgColor theme="0" tint="0"/>
      </patternFill>
    </fill>
  </fills>
  <borders count="7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2">
    <xf fontId="0" fillId="0" borderId="0" numFmtId="0" applyNumberFormat="1" applyFont="1" applyFill="1" applyBorder="1"/>
    <xf fontId="1" fillId="0" borderId="1" numFmtId="0" applyNumberFormat="1" applyFont="1" applyFill="1" applyBorder="1"/>
  </cellStyleXfs>
  <cellXfs count="39">
    <xf fontId="0" fillId="0" borderId="0" numFmtId="0" xfId="0"/>
    <xf fontId="2" fillId="0" borderId="0" numFmtId="0" xfId="0" applyFont="1"/>
    <xf fontId="2" fillId="0" borderId="0" numFmtId="0" xfId="0" applyFont="1" applyAlignment="1">
      <alignment vertical="center"/>
    </xf>
    <xf fontId="2" fillId="0" borderId="0" numFmtId="3" xfId="0" applyNumberFormat="1" applyFont="1" applyAlignment="1">
      <alignment vertical="center"/>
    </xf>
    <xf fontId="3" fillId="0" borderId="0" numFmtId="0" xfId="0" applyFont="1" applyAlignment="1">
      <alignment horizontal="center" wrapText="1"/>
    </xf>
    <xf fontId="2" fillId="0" borderId="0" numFmtId="0" xfId="0" applyFont="1" applyAlignment="1">
      <alignment horizontal="right" wrapText="1"/>
    </xf>
    <xf fontId="3" fillId="0" borderId="0" numFmtId="0" xfId="0" applyFont="1" applyAlignment="1">
      <alignment horizontal="center" vertical="center" wrapText="1"/>
    </xf>
    <xf fontId="2" fillId="0" borderId="2" numFmtId="0" xfId="0" applyFont="1" applyBorder="1" applyAlignment="1">
      <alignment horizontal="right" vertical="center"/>
    </xf>
    <xf fontId="2" fillId="0" borderId="0" numFmtId="0" xfId="0" applyFont="1" applyAlignment="1">
      <alignment horizontal="right"/>
    </xf>
    <xf fontId="3" fillId="0" borderId="3" numFmtId="0" xfId="0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/>
    </xf>
    <xf fontId="3" fillId="0" borderId="3" numFmtId="3" xfId="0" applyNumberFormat="1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/>
    </xf>
    <xf fontId="3" fillId="0" borderId="4" numFmtId="0" xfId="0" applyFont="1" applyBorder="1" applyAlignment="1">
      <alignment horizontal="center" vertical="center"/>
    </xf>
    <xf fontId="3" fillId="0" borderId="4" numFmtId="3" xfId="0" applyNumberFormat="1" applyFont="1" applyBorder="1" applyAlignment="1">
      <alignment horizontal="center" vertical="center" wrapText="1"/>
    </xf>
    <xf fontId="3" fillId="0" borderId="0" numFmtId="0" xfId="0" applyFont="1"/>
    <xf fontId="3" fillId="0" borderId="3" numFmtId="1" xfId="0" applyNumberFormat="1" applyFont="1" applyBorder="1" applyAlignment="1">
      <alignment horizontal="center" vertical="center"/>
    </xf>
    <xf fontId="3" fillId="0" borderId="5" numFmtId="0" xfId="0" applyFont="1" applyBorder="1" applyAlignment="1">
      <alignment horizontal="left" vertical="center"/>
    </xf>
    <xf fontId="3" fillId="0" borderId="6" numFmtId="160" xfId="0" applyNumberFormat="1" applyFont="1" applyBorder="1" applyAlignment="1">
      <alignment horizontal="right" vertical="center"/>
    </xf>
    <xf fontId="3" fillId="0" borderId="6" numFmtId="160" xfId="0" applyNumberFormat="1" applyFont="1" applyBorder="1" applyAlignment="1">
      <alignment vertical="center"/>
    </xf>
    <xf fontId="3" fillId="0" borderId="5" numFmtId="0" xfId="0" applyFont="1" applyBorder="1" applyAlignment="1">
      <alignment vertical="center" wrapText="1"/>
    </xf>
    <xf fontId="2" fillId="0" borderId="3" numFmtId="1" xfId="0" applyNumberFormat="1" applyFont="1" applyBorder="1" applyAlignment="1">
      <alignment horizontal="center" vertical="center"/>
    </xf>
    <xf fontId="2" fillId="0" borderId="5" numFmtId="0" xfId="0" applyFont="1" applyBorder="1" applyAlignment="1">
      <alignment horizontal="left" vertical="center" wrapText="1"/>
    </xf>
    <xf fontId="4" fillId="0" borderId="6" numFmtId="160" xfId="0" applyNumberFormat="1" applyFont="1" applyBorder="1" applyAlignment="1">
      <alignment horizontal="right" vertical="center" wrapText="1"/>
    </xf>
    <xf fontId="2" fillId="0" borderId="6" numFmtId="160" xfId="0" applyNumberFormat="1" applyFont="1" applyBorder="1" applyAlignment="1">
      <alignment horizontal="right" vertical="center" wrapText="1"/>
    </xf>
    <xf fontId="2" fillId="0" borderId="6" numFmtId="160" xfId="0" applyNumberFormat="1" applyFont="1" applyBorder="1" applyAlignment="1">
      <alignment vertical="center"/>
    </xf>
    <xf fontId="2" fillId="0" borderId="5" numFmtId="0" xfId="0" applyFont="1" applyBorder="1" applyAlignment="1">
      <alignment vertical="center" wrapText="1"/>
    </xf>
    <xf fontId="4" fillId="0" borderId="6" numFmtId="160" xfId="0" applyNumberFormat="1" applyFont="1" applyBorder="1" applyAlignment="1">
      <alignment vertical="center"/>
    </xf>
    <xf fontId="3" fillId="0" borderId="5" numFmtId="0" xfId="0" applyFont="1" applyBorder="1" applyAlignment="1">
      <alignment horizontal="left" vertical="center" wrapText="1"/>
    </xf>
    <xf fontId="5" fillId="2" borderId="6" numFmtId="160" xfId="0" applyNumberFormat="1" applyFont="1" applyFill="1" applyBorder="1" applyAlignment="1">
      <alignment horizontal="right" vertical="center" wrapText="1"/>
    </xf>
    <xf fontId="3" fillId="2" borderId="6" numFmtId="160" xfId="0" applyNumberFormat="1" applyFont="1" applyFill="1" applyBorder="1" applyAlignment="1">
      <alignment horizontal="right" vertical="center" wrapText="1"/>
    </xf>
    <xf fontId="3" fillId="2" borderId="6" numFmtId="160" xfId="0" applyNumberFormat="1" applyFont="1" applyFill="1" applyBorder="1" applyAlignment="1">
      <alignment vertical="center"/>
    </xf>
    <xf fontId="3" fillId="0" borderId="5" numFmtId="3" xfId="0" applyNumberFormat="1" applyFont="1" applyBorder="1" applyAlignment="1">
      <alignment vertical="center" wrapText="1"/>
    </xf>
    <xf fontId="3" fillId="2" borderId="6" numFmtId="160" xfId="0" applyNumberFormat="1" applyFont="1" applyFill="1" applyBorder="1"/>
    <xf fontId="2" fillId="0" borderId="3" numFmtId="0" xfId="0" applyFont="1" applyBorder="1" applyAlignment="1">
      <alignment horizontal="center" vertical="center"/>
    </xf>
    <xf fontId="2" fillId="0" borderId="5" numFmtId="3" xfId="0" applyNumberFormat="1" applyFont="1" applyBorder="1" applyAlignment="1">
      <alignment vertical="center" wrapText="1"/>
    </xf>
    <xf fontId="4" fillId="2" borderId="6" numFmtId="160" xfId="0" applyNumberFormat="1" applyFont="1" applyFill="1" applyBorder="1" applyAlignment="1">
      <alignment horizontal="right" vertical="center" wrapText="1"/>
    </xf>
    <xf fontId="2" fillId="0" borderId="5" numFmtId="9" xfId="1" applyNumberFormat="1" applyFont="1" applyBorder="1" applyAlignment="1">
      <alignment vertical="center" wrapText="1"/>
    </xf>
    <xf fontId="3" fillId="0" borderId="5" numFmtId="9" xfId="1" applyNumberFormat="1" applyFont="1" applyBorder="1" applyAlignment="1">
      <alignment vertical="center" wrapText="1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G5" activeCellId="0" sqref="G5"/>
    </sheetView>
  </sheetViews>
  <sheetFormatPr defaultColWidth="9.140625" defaultRowHeight="15.6" customHeight="1"/>
  <cols>
    <col customWidth="1" min="1" max="1" style="1" width="26.28515625"/>
    <col customWidth="1" min="2" max="2" style="2" width="49.42578125"/>
    <col customWidth="1" min="3" max="3" style="2" width="20.7109375"/>
    <col customWidth="1" min="4" max="5" style="3" width="20.7109375"/>
    <col customWidth="1" min="6" max="6" style="3" width="16"/>
    <col customWidth="1" min="7" max="7" style="1" width="16.28515625"/>
    <col customWidth="1" min="8" max="255" style="1" width="9.140625"/>
  </cols>
  <sheetData>
    <row r="1" ht="11.25" customHeight="1">
      <c r="A1" s="4"/>
      <c r="B1" s="4"/>
      <c r="C1" s="5"/>
      <c r="D1" s="5"/>
      <c r="E1" s="5"/>
      <c r="F1" s="5"/>
    </row>
    <row r="2" ht="18.75" customHeight="1">
      <c r="A2" s="4" t="s">
        <v>0</v>
      </c>
      <c r="B2" s="4"/>
      <c r="C2" s="4"/>
      <c r="D2" s="4"/>
      <c r="E2" s="4"/>
      <c r="F2" s="4"/>
      <c r="G2" s="1"/>
    </row>
    <row r="3" ht="22.149999999999999" customHeight="1">
      <c r="A3" s="6" t="s">
        <v>1</v>
      </c>
      <c r="B3" s="6"/>
      <c r="C3" s="6"/>
      <c r="D3" s="6"/>
      <c r="E3" s="6"/>
      <c r="F3" s="6"/>
      <c r="G3" s="1"/>
    </row>
    <row r="4" ht="15.75">
      <c r="D4" s="7"/>
      <c r="E4" s="7"/>
      <c r="F4" s="7"/>
      <c r="G4" s="8" t="s">
        <v>2</v>
      </c>
    </row>
    <row r="5" ht="84.75" customHeight="1">
      <c r="A5" s="9" t="s">
        <v>3</v>
      </c>
      <c r="B5" s="10" t="s">
        <v>4</v>
      </c>
      <c r="C5" s="9" t="s">
        <v>5</v>
      </c>
      <c r="D5" s="11" t="s">
        <v>6</v>
      </c>
      <c r="E5" s="11" t="s">
        <v>7</v>
      </c>
      <c r="F5" s="11" t="s">
        <v>8</v>
      </c>
      <c r="G5" s="11" t="s">
        <v>9</v>
      </c>
    </row>
    <row r="6" ht="15.75">
      <c r="A6" s="12">
        <v>1</v>
      </c>
      <c r="B6" s="13">
        <v>2</v>
      </c>
      <c r="C6" s="13">
        <v>3</v>
      </c>
      <c r="D6" s="14">
        <v>4</v>
      </c>
      <c r="E6" s="14">
        <v>5</v>
      </c>
      <c r="F6" s="14">
        <v>6</v>
      </c>
      <c r="G6" s="12">
        <v>7</v>
      </c>
    </row>
    <row r="7" s="15" customFormat="1" ht="17.449999999999999" customHeight="1">
      <c r="A7" s="16" t="s">
        <v>10</v>
      </c>
      <c r="B7" s="17" t="s">
        <v>11</v>
      </c>
      <c r="C7" s="18">
        <f>C8+C11+C13+C19+C25+C28+C29+C30+C31+C32+C33+C34+C35+C36</f>
        <v>100236838.63499996</v>
      </c>
      <c r="D7" s="18">
        <f>D8+D11+D13+D19+D25+D28+D29+D30+D31+D32+D33+D34+D35+D36</f>
        <v>97621226.130000025</v>
      </c>
      <c r="E7" s="18">
        <f>E8+E11+E13+E19+E25+E28+E29+E30+E31+E32+E33+E34+E35+E36</f>
        <v>92118452.499999985</v>
      </c>
      <c r="F7" s="19">
        <f>D7/C7*100</f>
        <v>97.390567638985132</v>
      </c>
      <c r="G7" s="19">
        <f>D7/E7*100</f>
        <v>105.97358453237156</v>
      </c>
    </row>
    <row r="8" s="15" customFormat="1" ht="18" customHeight="1">
      <c r="A8" s="16" t="s">
        <v>12</v>
      </c>
      <c r="B8" s="20" t="s">
        <v>13</v>
      </c>
      <c r="C8" s="18">
        <f>SUM(C9:C10)</f>
        <v>63982850.263999999</v>
      </c>
      <c r="D8" s="18">
        <f>SUM(D9:D10)</f>
        <v>59494327.070000008</v>
      </c>
      <c r="E8" s="18">
        <f>SUM(E9:E10)</f>
        <v>57695340.399999999</v>
      </c>
      <c r="F8" s="19">
        <f t="shared" ref="F8:F28" si="0">D8/C8*100</f>
        <v>92.984802684657112</v>
      </c>
      <c r="G8" s="19">
        <f t="shared" ref="G8:G28" si="1">D8/E8*100</f>
        <v>103.11807965344808</v>
      </c>
    </row>
    <row r="9" ht="19.899999999999999" customHeight="1">
      <c r="A9" s="21" t="s">
        <v>14</v>
      </c>
      <c r="B9" s="22" t="s">
        <v>15</v>
      </c>
      <c r="C9" s="23">
        <v>24861973</v>
      </c>
      <c r="D9" s="24">
        <v>17698579.370000001</v>
      </c>
      <c r="E9" s="24">
        <v>22665684.5</v>
      </c>
      <c r="F9" s="25">
        <f t="shared" si="0"/>
        <v>71.187348526201049</v>
      </c>
      <c r="G9" s="25">
        <f t="shared" si="1"/>
        <v>78.085351315994899</v>
      </c>
    </row>
    <row r="10" ht="17.449999999999999" customHeight="1">
      <c r="A10" s="21" t="s">
        <v>16</v>
      </c>
      <c r="B10" s="22" t="s">
        <v>17</v>
      </c>
      <c r="C10" s="23">
        <v>39120877.263999999</v>
      </c>
      <c r="D10" s="24">
        <v>41795747.700000003</v>
      </c>
      <c r="E10" s="24">
        <v>35029655.899999999</v>
      </c>
      <c r="F10" s="25">
        <f t="shared" si="0"/>
        <v>106.83745003454072</v>
      </c>
      <c r="G10" s="25">
        <f t="shared" si="1"/>
        <v>119.31532476172568</v>
      </c>
    </row>
    <row r="11" ht="51.75" customHeight="1">
      <c r="A11" s="16" t="s">
        <v>18</v>
      </c>
      <c r="B11" s="20" t="s">
        <v>19</v>
      </c>
      <c r="C11" s="18">
        <f>C12</f>
        <v>13517100.24</v>
      </c>
      <c r="D11" s="18">
        <f>D12</f>
        <v>14503964.051000001</v>
      </c>
      <c r="E11" s="18">
        <f>E12</f>
        <v>12795567.699999999</v>
      </c>
      <c r="F11" s="19">
        <f t="shared" si="0"/>
        <v>107.30085442497244</v>
      </c>
      <c r="G11" s="19">
        <f t="shared" si="1"/>
        <v>113.35146975151405</v>
      </c>
    </row>
    <row r="12" s="15" customFormat="1" ht="44.25" customHeight="1">
      <c r="A12" s="21" t="s">
        <v>20</v>
      </c>
      <c r="B12" s="22" t="s">
        <v>21</v>
      </c>
      <c r="C12" s="23">
        <v>13517100.24</v>
      </c>
      <c r="D12" s="24">
        <v>14503964.051000001</v>
      </c>
      <c r="E12" s="24">
        <v>12795567.699999999</v>
      </c>
      <c r="F12" s="25">
        <f t="shared" si="0"/>
        <v>107.30085442497244</v>
      </c>
      <c r="G12" s="25">
        <f t="shared" si="1"/>
        <v>113.35146975151405</v>
      </c>
    </row>
    <row r="13" ht="21" customHeight="1">
      <c r="A13" s="16" t="s">
        <v>22</v>
      </c>
      <c r="B13" s="20" t="s">
        <v>23</v>
      </c>
      <c r="C13" s="18">
        <f>SUM(C14:C18)</f>
        <v>6649324.8819999993</v>
      </c>
      <c r="D13" s="18">
        <f>SUM(D14:D18)</f>
        <v>7516451.5079999994</v>
      </c>
      <c r="E13" s="18">
        <f>SUM(E14:E18)</f>
        <v>5730909.4000000004</v>
      </c>
      <c r="F13" s="19">
        <f t="shared" si="0"/>
        <v>113.04082205920405</v>
      </c>
      <c r="G13" s="19">
        <f t="shared" si="1"/>
        <v>131.15634855438475</v>
      </c>
    </row>
    <row r="14" ht="30">
      <c r="A14" s="21" t="s">
        <v>24</v>
      </c>
      <c r="B14" s="22" t="s">
        <v>25</v>
      </c>
      <c r="C14" s="24">
        <v>6144263.3899999997</v>
      </c>
      <c r="D14" s="24">
        <v>6930107.5439999998</v>
      </c>
      <c r="E14" s="24">
        <v>5424713.4000000004</v>
      </c>
      <c r="F14" s="25">
        <f t="shared" si="0"/>
        <v>112.78988389851563</v>
      </c>
      <c r="G14" s="25">
        <f t="shared" si="1"/>
        <v>127.7506668647232</v>
      </c>
    </row>
    <row r="15" ht="32.450000000000003" customHeight="1">
      <c r="A15" s="21" t="s">
        <v>26</v>
      </c>
      <c r="B15" s="22" t="s">
        <v>27</v>
      </c>
      <c r="C15" s="23">
        <v>1285.7439999999999</v>
      </c>
      <c r="D15" s="24">
        <v>1385.9300000000001</v>
      </c>
      <c r="E15" s="24">
        <v>-5122</v>
      </c>
      <c r="F15" s="25">
        <f t="shared" si="0"/>
        <v>107.79206436117923</v>
      </c>
      <c r="G15" s="25">
        <f t="shared" si="1"/>
        <v>-27.058375634517766</v>
      </c>
    </row>
    <row r="16" s="15" customFormat="1" ht="30" customHeight="1">
      <c r="A16" s="21" t="s">
        <v>28</v>
      </c>
      <c r="B16" s="22" t="s">
        <v>29</v>
      </c>
      <c r="C16" s="23">
        <v>10274.358</v>
      </c>
      <c r="D16" s="24">
        <v>12865.347</v>
      </c>
      <c r="E16" s="24">
        <v>8921.5</v>
      </c>
      <c r="F16" s="25">
        <f t="shared" si="0"/>
        <v>125.21801362187301</v>
      </c>
      <c r="G16" s="25">
        <f t="shared" si="1"/>
        <v>144.20609762932241</v>
      </c>
    </row>
    <row r="17" s="15" customFormat="1" ht="31.149999999999999" customHeight="1">
      <c r="A17" s="21" t="s">
        <v>30</v>
      </c>
      <c r="B17" s="22" t="s">
        <v>31</v>
      </c>
      <c r="C17" s="23">
        <v>280613.39000000001</v>
      </c>
      <c r="D17" s="24">
        <v>238867.93100000001</v>
      </c>
      <c r="E17" s="24">
        <v>107642</v>
      </c>
      <c r="F17" s="25">
        <f t="shared" si="0"/>
        <v>85.123497136041877</v>
      </c>
      <c r="G17" s="25">
        <f t="shared" si="1"/>
        <v>221.90959941286857</v>
      </c>
    </row>
    <row r="18" s="15" customFormat="1" ht="31.149999999999999" customHeight="1">
      <c r="A18" s="21" t="s">
        <v>32</v>
      </c>
      <c r="B18" s="22" t="s">
        <v>33</v>
      </c>
      <c r="C18" s="23">
        <v>212888</v>
      </c>
      <c r="D18" s="24">
        <v>333224.75599999999</v>
      </c>
      <c r="E18" s="24">
        <v>194754.5</v>
      </c>
      <c r="F18" s="25">
        <f t="shared" si="0"/>
        <v>156.52585209124047</v>
      </c>
      <c r="G18" s="25">
        <f t="shared" si="1"/>
        <v>171.0999006441443</v>
      </c>
    </row>
    <row r="19" ht="18" customHeight="1">
      <c r="A19" s="16" t="s">
        <v>34</v>
      </c>
      <c r="B19" s="20" t="s">
        <v>35</v>
      </c>
      <c r="C19" s="18">
        <f>SUM(C20:C24)</f>
        <v>11534602.601</v>
      </c>
      <c r="D19" s="18">
        <f>SUM(D20:D24)</f>
        <v>10847968.526000001</v>
      </c>
      <c r="E19" s="18">
        <f>SUM(E20:E24)</f>
        <v>10651943.5</v>
      </c>
      <c r="F19" s="19">
        <f t="shared" si="0"/>
        <v>94.047180481619094</v>
      </c>
      <c r="G19" s="19">
        <f t="shared" si="1"/>
        <v>101.84027474422861</v>
      </c>
    </row>
    <row r="20" ht="18" customHeight="1">
      <c r="A20" s="21" t="s">
        <v>36</v>
      </c>
      <c r="B20" s="26" t="s">
        <v>37</v>
      </c>
      <c r="C20" s="23">
        <v>681025.723</v>
      </c>
      <c r="D20" s="24">
        <v>736691.19499999995</v>
      </c>
      <c r="E20" s="24">
        <v>671331.30000000005</v>
      </c>
      <c r="F20" s="25">
        <f t="shared" si="0"/>
        <v>108.17376937757753</v>
      </c>
      <c r="G20" s="25">
        <f t="shared" si="1"/>
        <v>109.73586290405346</v>
      </c>
    </row>
    <row r="21" ht="17.449999999999999" customHeight="1">
      <c r="A21" s="21" t="s">
        <v>38</v>
      </c>
      <c r="B21" s="22" t="s">
        <v>39</v>
      </c>
      <c r="C21" s="23">
        <v>8015132</v>
      </c>
      <c r="D21" s="24">
        <v>7438774.824</v>
      </c>
      <c r="E21" s="24">
        <v>7479068.7999999998</v>
      </c>
      <c r="F21" s="25">
        <f t="shared" si="0"/>
        <v>92.809136817709302</v>
      </c>
      <c r="G21" s="25">
        <f t="shared" si="1"/>
        <v>99.461243410409594</v>
      </c>
    </row>
    <row r="22" ht="16.899999999999999" customHeight="1">
      <c r="A22" s="21" t="s">
        <v>40</v>
      </c>
      <c r="B22" s="22" t="s">
        <v>41</v>
      </c>
      <c r="C22" s="23">
        <v>1263233</v>
      </c>
      <c r="D22" s="24">
        <v>1341446.7649999999</v>
      </c>
      <c r="E22" s="24">
        <v>1262768.6000000001</v>
      </c>
      <c r="F22" s="25">
        <f t="shared" si="0"/>
        <v>106.19155492296353</v>
      </c>
      <c r="G22" s="25">
        <f t="shared" si="1"/>
        <v>106.2306082840514</v>
      </c>
    </row>
    <row r="23" ht="15.6" customHeight="1">
      <c r="A23" s="21" t="s">
        <v>42</v>
      </c>
      <c r="B23" s="22" t="s">
        <v>43</v>
      </c>
      <c r="C23" s="23">
        <v>3696</v>
      </c>
      <c r="D23" s="24">
        <v>2569</v>
      </c>
      <c r="E23" s="24">
        <v>3360</v>
      </c>
      <c r="F23" s="25">
        <f t="shared" si="0"/>
        <v>69.507575757575751</v>
      </c>
      <c r="G23" s="25">
        <f t="shared" si="1"/>
        <v>76.458333333333329</v>
      </c>
    </row>
    <row r="24" ht="17.449999999999999" customHeight="1">
      <c r="A24" s="21" t="s">
        <v>44</v>
      </c>
      <c r="B24" s="22" t="s">
        <v>45</v>
      </c>
      <c r="C24" s="23">
        <v>1571515.878</v>
      </c>
      <c r="D24" s="24">
        <v>1328486.7420000001</v>
      </c>
      <c r="E24" s="24">
        <v>1235414.8</v>
      </c>
      <c r="F24" s="25">
        <f t="shared" si="0"/>
        <v>84.535368722504259</v>
      </c>
      <c r="G24" s="25">
        <f t="shared" si="1"/>
        <v>107.53365930212266</v>
      </c>
    </row>
    <row r="25" s="15" customFormat="1" ht="30.600000000000001" customHeight="1">
      <c r="A25" s="16" t="s">
        <v>46</v>
      </c>
      <c r="B25" s="20" t="s">
        <v>47</v>
      </c>
      <c r="C25" s="19">
        <f>SUM(C26:C27)</f>
        <v>56980.373</v>
      </c>
      <c r="D25" s="19">
        <v>73560.029999999999</v>
      </c>
      <c r="E25" s="19">
        <v>59462.900000000001</v>
      </c>
      <c r="F25" s="19">
        <f t="shared" si="0"/>
        <v>129.09713665791554</v>
      </c>
      <c r="G25" s="19">
        <f t="shared" si="1"/>
        <v>123.70743774689763</v>
      </c>
    </row>
    <row r="26" ht="18.600000000000001" customHeight="1">
      <c r="A26" s="21" t="s">
        <v>48</v>
      </c>
      <c r="B26" s="22" t="s">
        <v>49</v>
      </c>
      <c r="C26" s="23">
        <v>45628.373</v>
      </c>
      <c r="D26" s="25">
        <v>59970.089999999997</v>
      </c>
      <c r="E26" s="25">
        <v>46670.800000000003</v>
      </c>
      <c r="F26" s="25">
        <f t="shared" si="0"/>
        <v>131.43157657626756</v>
      </c>
      <c r="G26" s="25">
        <f t="shared" si="1"/>
        <v>128.49595464401722</v>
      </c>
    </row>
    <row r="27" ht="45">
      <c r="A27" s="21" t="s">
        <v>50</v>
      </c>
      <c r="B27" s="22" t="s">
        <v>51</v>
      </c>
      <c r="C27" s="27">
        <v>11352</v>
      </c>
      <c r="D27" s="25">
        <v>13038.831</v>
      </c>
      <c r="E27" s="25">
        <v>12792.1</v>
      </c>
      <c r="F27" s="25">
        <f t="shared" si="0"/>
        <v>114.85932875264271</v>
      </c>
      <c r="G27" s="25">
        <f t="shared" si="1"/>
        <v>101.92877635415607</v>
      </c>
    </row>
    <row r="28" s="15" customFormat="1" ht="19.149999999999999" customHeight="1">
      <c r="A28" s="16" t="s">
        <v>52</v>
      </c>
      <c r="B28" s="28" t="s">
        <v>53</v>
      </c>
      <c r="C28" s="29">
        <v>344760.29800000001</v>
      </c>
      <c r="D28" s="30">
        <v>456897.82299999997</v>
      </c>
      <c r="E28" s="30">
        <v>321417.5</v>
      </c>
      <c r="F28" s="19">
        <f t="shared" si="0"/>
        <v>132.52622928177186</v>
      </c>
      <c r="G28" s="19">
        <f t="shared" si="1"/>
        <v>142.15088568606251</v>
      </c>
    </row>
    <row r="29" ht="45" customHeight="1">
      <c r="A29" s="16" t="s">
        <v>54</v>
      </c>
      <c r="B29" s="20" t="s">
        <v>55</v>
      </c>
      <c r="C29" s="29">
        <v>0.57499999999999996</v>
      </c>
      <c r="D29" s="30">
        <v>-1913.278</v>
      </c>
      <c r="E29" s="30">
        <v>-6.9000000000000004</v>
      </c>
      <c r="F29" s="19"/>
      <c r="G29" s="19"/>
    </row>
    <row r="30" s="15" customFormat="1" ht="45">
      <c r="A30" s="16" t="s">
        <v>56</v>
      </c>
      <c r="B30" s="20" t="s">
        <v>57</v>
      </c>
      <c r="C30" s="29">
        <v>1222541.666</v>
      </c>
      <c r="D30" s="30">
        <v>1458587.9539999999</v>
      </c>
      <c r="E30" s="30">
        <v>1621774.8</v>
      </c>
      <c r="F30" s="19">
        <f t="shared" ref="F30:F50" si="2">D30/C30*100</f>
        <v>119.30783175450479</v>
      </c>
      <c r="G30" s="19">
        <f t="shared" ref="G30:G50" si="3">D30/E30*100</f>
        <v>89.937761642368585</v>
      </c>
    </row>
    <row r="31" s="15" customFormat="1" ht="30">
      <c r="A31" s="16" t="s">
        <v>58</v>
      </c>
      <c r="B31" s="28" t="s">
        <v>59</v>
      </c>
      <c r="C31" s="29">
        <v>1303753.3130000001</v>
      </c>
      <c r="D31" s="30">
        <v>1077099.0930000001</v>
      </c>
      <c r="E31" s="30">
        <v>1371228.5</v>
      </c>
      <c r="F31" s="19">
        <f t="shared" si="2"/>
        <v>82.615252614127016</v>
      </c>
      <c r="G31" s="19">
        <f t="shared" si="3"/>
        <v>78.549934821220546</v>
      </c>
    </row>
    <row r="32" s="15" customFormat="1" ht="34.899999999999999" customHeight="1">
      <c r="A32" s="16" t="s">
        <v>60</v>
      </c>
      <c r="B32" s="20" t="s">
        <v>61</v>
      </c>
      <c r="C32" s="29">
        <v>276213.79700000002</v>
      </c>
      <c r="D32" s="30">
        <v>359310.20199999999</v>
      </c>
      <c r="E32" s="30">
        <v>385414.20000000001</v>
      </c>
      <c r="F32" s="19">
        <f t="shared" si="2"/>
        <v>130.08408917386555</v>
      </c>
      <c r="G32" s="19">
        <f t="shared" si="3"/>
        <v>93.227027442164811</v>
      </c>
    </row>
    <row r="33" s="15" customFormat="1" ht="32.450000000000003" customHeight="1">
      <c r="A33" s="16" t="s">
        <v>62</v>
      </c>
      <c r="B33" s="28" t="s">
        <v>63</v>
      </c>
      <c r="C33" s="29">
        <v>273532.48200000002</v>
      </c>
      <c r="D33" s="30">
        <v>370039.64299999998</v>
      </c>
      <c r="E33" s="30">
        <v>233113.79999999999</v>
      </c>
      <c r="F33" s="19">
        <f t="shared" si="2"/>
        <v>135.28179187143118</v>
      </c>
      <c r="G33" s="19">
        <f t="shared" si="3"/>
        <v>158.73776799142735</v>
      </c>
    </row>
    <row r="34" s="15" customFormat="1" ht="18" customHeight="1">
      <c r="A34" s="16" t="s">
        <v>64</v>
      </c>
      <c r="B34" s="28" t="s">
        <v>65</v>
      </c>
      <c r="C34" s="29">
        <v>338</v>
      </c>
      <c r="D34" s="30">
        <v>57.899999999999999</v>
      </c>
      <c r="E34" s="30">
        <v>2318.5999999999999</v>
      </c>
      <c r="F34" s="19">
        <f t="shared" si="2"/>
        <v>17.130177514792898</v>
      </c>
      <c r="G34" s="19">
        <f t="shared" si="3"/>
        <v>2.4971965841456054</v>
      </c>
    </row>
    <row r="35" s="15" customFormat="1" ht="16.149999999999999" customHeight="1">
      <c r="A35" s="16" t="s">
        <v>66</v>
      </c>
      <c r="B35" s="20" t="s">
        <v>67</v>
      </c>
      <c r="C35" s="29">
        <v>857122.91599999997</v>
      </c>
      <c r="D35" s="30">
        <v>1309011.5549999999</v>
      </c>
      <c r="E35" s="30">
        <v>1199449.5</v>
      </c>
      <c r="F35" s="19">
        <f t="shared" si="2"/>
        <v>152.72156776636689</v>
      </c>
      <c r="G35" s="19">
        <f t="shared" si="3"/>
        <v>109.13436163840163</v>
      </c>
    </row>
    <row r="36" s="15" customFormat="1" ht="22.899999999999999" customHeight="1">
      <c r="A36" s="16" t="s">
        <v>68</v>
      </c>
      <c r="B36" s="20" t="s">
        <v>69</v>
      </c>
      <c r="C36" s="29">
        <v>217717.228</v>
      </c>
      <c r="D36" s="30">
        <v>155864.05300000001</v>
      </c>
      <c r="E36" s="30">
        <v>50518.599999999999</v>
      </c>
      <c r="F36" s="19">
        <f t="shared" si="2"/>
        <v>71.59013295906928</v>
      </c>
      <c r="G36" s="19">
        <f t="shared" si="3"/>
        <v>308.52805303393211</v>
      </c>
    </row>
    <row r="37" s="15" customFormat="1" ht="18.600000000000001" customHeight="1">
      <c r="A37" s="16" t="s">
        <v>70</v>
      </c>
      <c r="B37" s="20" t="s">
        <v>71</v>
      </c>
      <c r="C37" s="31">
        <f>C38+C39+C44+C45+C46+C47+C48+C49</f>
        <v>32124876.205999997</v>
      </c>
      <c r="D37" s="31">
        <f>D38+D39+D44+D45+D46+D47+D48+D49</f>
        <v>30652519.217999998</v>
      </c>
      <c r="E37" s="31">
        <f>E38+E39+E44+E45+E46+E47+E48+E49</f>
        <v>28589694.200000003</v>
      </c>
      <c r="F37" s="19">
        <f t="shared" si="2"/>
        <v>95.416769924470543</v>
      </c>
      <c r="G37" s="19">
        <f t="shared" si="3"/>
        <v>107.21527485942816</v>
      </c>
      <c r="H37" s="15"/>
    </row>
    <row r="38" s="15" customFormat="1" ht="18.600000000000001" hidden="1" customHeight="1">
      <c r="A38" s="10" t="s">
        <v>72</v>
      </c>
      <c r="B38" s="32" t="s">
        <v>73</v>
      </c>
      <c r="C38" s="29">
        <v>0</v>
      </c>
      <c r="D38" s="31">
        <v>0</v>
      </c>
      <c r="E38" s="33"/>
      <c r="F38" s="19"/>
      <c r="G38" s="19"/>
    </row>
    <row r="39" s="15" customFormat="1" ht="47.25" customHeight="1">
      <c r="A39" s="10" t="s">
        <v>74</v>
      </c>
      <c r="B39" s="32" t="s">
        <v>75</v>
      </c>
      <c r="C39" s="29">
        <f>C40+C41+C42+C43</f>
        <v>30725877.071999997</v>
      </c>
      <c r="D39" s="29">
        <f>D40+D41+D42+D43</f>
        <v>29731592.706999999</v>
      </c>
      <c r="E39" s="29">
        <f>E40+E41+E42+E43</f>
        <v>26623726.200000003</v>
      </c>
      <c r="F39" s="19">
        <f t="shared" si="2"/>
        <v>96.764016328418904</v>
      </c>
      <c r="G39" s="19">
        <f t="shared" si="3"/>
        <v>111.67329653127216</v>
      </c>
    </row>
    <row r="40" s="15" customFormat="1" ht="42" customHeight="1">
      <c r="A40" s="34" t="s">
        <v>76</v>
      </c>
      <c r="B40" s="35" t="s">
        <v>77</v>
      </c>
      <c r="C40" s="36">
        <v>13608386.5</v>
      </c>
      <c r="D40" s="36">
        <v>13608386.5</v>
      </c>
      <c r="E40" s="36">
        <v>10246667.9</v>
      </c>
      <c r="F40" s="25">
        <f t="shared" si="2"/>
        <v>100</v>
      </c>
      <c r="G40" s="25">
        <f t="shared" si="3"/>
        <v>132.80791992877997</v>
      </c>
    </row>
    <row r="41" s="15" customFormat="1" ht="54" customHeight="1">
      <c r="A41" s="34" t="s">
        <v>78</v>
      </c>
      <c r="B41" s="35" t="s">
        <v>79</v>
      </c>
      <c r="C41" s="36">
        <v>13646442.450999999</v>
      </c>
      <c r="D41" s="36">
        <v>12670511.128</v>
      </c>
      <c r="E41" s="36">
        <v>11573592.4</v>
      </c>
      <c r="F41" s="25">
        <f t="shared" si="2"/>
        <v>92.848456097592788</v>
      </c>
      <c r="G41" s="25">
        <f t="shared" si="3"/>
        <v>109.47777224295542</v>
      </c>
    </row>
    <row r="42" s="15" customFormat="1" ht="49.149999999999999" customHeight="1">
      <c r="A42" s="34" t="s">
        <v>80</v>
      </c>
      <c r="B42" s="35" t="s">
        <v>81</v>
      </c>
      <c r="C42" s="36">
        <v>2181921.5809999998</v>
      </c>
      <c r="D42" s="36">
        <v>2171205.2590000001</v>
      </c>
      <c r="E42" s="36">
        <v>2341244.1000000001</v>
      </c>
      <c r="F42" s="25">
        <f t="shared" si="2"/>
        <v>99.508858517495923</v>
      </c>
      <c r="G42" s="25">
        <f t="shared" si="3"/>
        <v>92.73724422839976</v>
      </c>
    </row>
    <row r="43" s="15" customFormat="1" ht="30.600000000000001" customHeight="1">
      <c r="A43" s="34" t="s">
        <v>82</v>
      </c>
      <c r="B43" s="37" t="s">
        <v>83</v>
      </c>
      <c r="C43" s="36">
        <v>1289126.54</v>
      </c>
      <c r="D43" s="36">
        <v>1281489.8200000001</v>
      </c>
      <c r="E43" s="36">
        <v>2462221.7999999998</v>
      </c>
      <c r="F43" s="25">
        <f t="shared" si="2"/>
        <v>99.407605090497938</v>
      </c>
      <c r="G43" s="25">
        <f t="shared" si="3"/>
        <v>52.046075621619472</v>
      </c>
    </row>
    <row r="44" s="15" customFormat="1" ht="45">
      <c r="A44" s="10" t="s">
        <v>84</v>
      </c>
      <c r="B44" s="38" t="s">
        <v>85</v>
      </c>
      <c r="C44" s="29">
        <v>742096.87</v>
      </c>
      <c r="D44" s="29">
        <v>738043.82900000003</v>
      </c>
      <c r="E44" s="29">
        <v>1578964.5</v>
      </c>
      <c r="F44" s="19">
        <f t="shared" si="2"/>
        <v>99.453839361969017</v>
      </c>
      <c r="G44" s="19">
        <f t="shared" si="3"/>
        <v>46.742268683051456</v>
      </c>
    </row>
    <row r="45" s="15" customFormat="1" ht="30">
      <c r="A45" s="10" t="s">
        <v>86</v>
      </c>
      <c r="B45" s="32" t="s">
        <v>87</v>
      </c>
      <c r="C45" s="29">
        <v>19929.983</v>
      </c>
      <c r="D45" s="29">
        <v>19125.582999999999</v>
      </c>
      <c r="E45" s="29">
        <v>13060.700000000001</v>
      </c>
      <c r="F45" s="19">
        <f t="shared" si="2"/>
        <v>95.963870114691005</v>
      </c>
      <c r="G45" s="19">
        <f t="shared" si="3"/>
        <v>146.43612516940132</v>
      </c>
    </row>
    <row r="46" s="15" customFormat="1" ht="22.5" customHeight="1">
      <c r="A46" s="10" t="s">
        <v>88</v>
      </c>
      <c r="B46" s="32" t="s">
        <v>89</v>
      </c>
      <c r="C46" s="29">
        <v>148640.96299999999</v>
      </c>
      <c r="D46" s="29">
        <v>146557.954</v>
      </c>
      <c r="E46" s="29">
        <v>267653.70000000001</v>
      </c>
      <c r="F46" s="19">
        <f t="shared" si="2"/>
        <v>98.598630580723565</v>
      </c>
      <c r="G46" s="19"/>
    </row>
    <row r="47" s="15" customFormat="1" ht="110.25" hidden="1">
      <c r="A47" s="10" t="s">
        <v>90</v>
      </c>
      <c r="B47" s="32" t="s">
        <v>91</v>
      </c>
      <c r="C47" s="29"/>
      <c r="D47" s="29"/>
      <c r="E47" s="29"/>
      <c r="F47" s="19" t="e">
        <f t="shared" si="2"/>
        <v>#DIV/0!</v>
      </c>
      <c r="G47" s="19" t="e">
        <f t="shared" si="3"/>
        <v>#DIV/0!</v>
      </c>
    </row>
    <row r="48" s="15" customFormat="1" ht="84.75" customHeight="1">
      <c r="A48" s="10" t="s">
        <v>92</v>
      </c>
      <c r="B48" s="32" t="s">
        <v>93</v>
      </c>
      <c r="C48" s="29">
        <v>632548.19400000002</v>
      </c>
      <c r="D48" s="29">
        <v>159388.87</v>
      </c>
      <c r="E48" s="29">
        <v>265871.09999999998</v>
      </c>
      <c r="F48" s="19">
        <f t="shared" si="2"/>
        <v>25.197901363386077</v>
      </c>
      <c r="G48" s="19">
        <f t="shared" si="3"/>
        <v>59.94967862246029</v>
      </c>
    </row>
    <row r="49" s="15" customFormat="1" ht="63" customHeight="1">
      <c r="A49" s="10" t="s">
        <v>94</v>
      </c>
      <c r="B49" s="32" t="s">
        <v>95</v>
      </c>
      <c r="C49" s="29">
        <v>-144216.87599999999</v>
      </c>
      <c r="D49" s="29">
        <v>-142189.72500000001</v>
      </c>
      <c r="E49" s="29">
        <v>-159582</v>
      </c>
      <c r="F49" s="19">
        <f t="shared" si="2"/>
        <v>98.594373241034575</v>
      </c>
      <c r="G49" s="19">
        <f t="shared" si="3"/>
        <v>89.101355416024361</v>
      </c>
    </row>
    <row r="50" ht="19.149999999999999" customHeight="1">
      <c r="A50" s="16"/>
      <c r="B50" s="20" t="s">
        <v>96</v>
      </c>
      <c r="C50" s="31">
        <f>C7+C37</f>
        <v>132361714.84099996</v>
      </c>
      <c r="D50" s="31">
        <f>D7+D37</f>
        <v>128273745.34800002</v>
      </c>
      <c r="E50" s="31">
        <f>E7+E37</f>
        <v>120708146.69999999</v>
      </c>
      <c r="F50" s="19">
        <f t="shared" si="2"/>
        <v>96.911516673903293</v>
      </c>
      <c r="G50" s="19">
        <f t="shared" si="3"/>
        <v>106.26767857417533</v>
      </c>
    </row>
  </sheetData>
  <mergeCells count="4">
    <mergeCell ref="C1:F1"/>
    <mergeCell ref="A2:G2"/>
    <mergeCell ref="A3:G3"/>
    <mergeCell ref="D4:F4"/>
  </mergeCells>
  <printOptions headings="0" gridLines="0"/>
  <pageMargins left="0.39370078740157477" right="0" top="0" bottom="0" header="0.31496099999999999" footer="0.31496099999999999"/>
  <pageSetup paperSize="9" scale="55" fitToWidth="1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>findep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revision>3</cp:revision>
  <dcterms:created xsi:type="dcterms:W3CDTF">2004-09-11T05:05:00Z</dcterms:created>
  <dcterms:modified xsi:type="dcterms:W3CDTF">2025-01-29T04:35:20Z</dcterms:modified>
  <cp:version>786432</cp:version>
</cp:coreProperties>
</file>