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отчет" sheetId="1" state="visible" r:id="rId1"/>
  </sheets>
  <definedNames>
    <definedName name="_xlnm.Print_Area" localSheetId="0">'отчет'!$A$1:$E$45</definedName>
  </definedNames>
  <calcPr/>
</workbook>
</file>

<file path=xl/sharedStrings.xml><?xml version="1.0" encoding="utf-8"?>
<sst xmlns="http://schemas.openxmlformats.org/spreadsheetml/2006/main" count="85" uniqueCount="85">
  <si>
    <t>ИНФОРМАЦИЯ</t>
  </si>
  <si>
    <t xml:space="preserve">об исполнении областного бюджета Томской области на 1 января 2025 года</t>
  </si>
  <si>
    <t>тыс.руб.</t>
  </si>
  <si>
    <t xml:space="preserve">Коды бюджетной классификации 
Российской Федерации</t>
  </si>
  <si>
    <t xml:space="preserve">Наименование доходов</t>
  </si>
  <si>
    <t xml:space="preserve">План 
на 2024 год             (по данным Ф. 0503317 на 01.01.2025)</t>
  </si>
  <si>
    <t xml:space="preserve">Исполнено
на 01.01.2025 (по данным Ф. 0503317 на 01.01.2025)</t>
  </si>
  <si>
    <t xml:space="preserve">% исполнения к плановым назначениям на 2024 год </t>
  </si>
  <si>
    <t xml:space="preserve">1 00 00000 00 0000 000</t>
  </si>
  <si>
    <t xml:space="preserve">НАЛОГОВЫЕ И НЕНАЛОГОВЫЕ ДОХОДЫ</t>
  </si>
  <si>
    <t xml:space="preserve">1 01 00000 00 0000 000</t>
  </si>
  <si>
    <t xml:space="preserve">Налоги на прибыль, доходы</t>
  </si>
  <si>
    <t xml:space="preserve">1 01 01000 00 0000 110</t>
  </si>
  <si>
    <t xml:space="preserve">Налог на прибыль организаций</t>
  </si>
  <si>
    <t xml:space="preserve">1 01 02000 01 0000 110</t>
  </si>
  <si>
    <t xml:space="preserve">Налог на доходы физических лиц</t>
  </si>
  <si>
    <t xml:space="preserve">1 03 00000 00 0000 000</t>
  </si>
  <si>
    <t xml:space="preserve">Налоги на товары (работы, услуги), реализуемые на территории Российской Федерации</t>
  </si>
  <si>
    <t xml:space="preserve">1 03 02000 01 0000 110</t>
  </si>
  <si>
    <t xml:space="preserve">Акцизы по подакцизным товарам (продукции), производимым на территории Российской Федерации</t>
  </si>
  <si>
    <t xml:space="preserve">1 05 00000 00 0000 000</t>
  </si>
  <si>
    <t xml:space="preserve">Налоги на совокупный доход</t>
  </si>
  <si>
    <t xml:space="preserve">1 05 01000 00 0000 110</t>
  </si>
  <si>
    <t xml:space="preserve">Налог, взимаемый в связи с применением упрощенной системы налогообложения</t>
  </si>
  <si>
    <t xml:space="preserve">1 05 06000 01 0000 110</t>
  </si>
  <si>
    <t xml:space="preserve">Налог на профессиональный доход</t>
  </si>
  <si>
    <t xml:space="preserve">1 06 00000 00 0000 000</t>
  </si>
  <si>
    <t xml:space="preserve">Налоги на имущество</t>
  </si>
  <si>
    <t xml:space="preserve">1 06 02000 02 0000 110</t>
  </si>
  <si>
    <t xml:space="preserve">Налог на имущество организаций</t>
  </si>
  <si>
    <t xml:space="preserve">1 06 04000 02 0000 110</t>
  </si>
  <si>
    <t xml:space="preserve">Транспортный налог</t>
  </si>
  <si>
    <t xml:space="preserve">1 06 05000 02 0000 110</t>
  </si>
  <si>
    <t xml:space="preserve">Налог на игорный бизнес</t>
  </si>
  <si>
    <t xml:space="preserve">1 06 06000 00 0000 110</t>
  </si>
  <si>
    <t xml:space="preserve">Земельный налог</t>
  </si>
  <si>
    <t xml:space="preserve">1 07 00000 00 0000 000</t>
  </si>
  <si>
    <t xml:space="preserve">Налоги, сборы и регулярные платежи за пользование природными ресурсами</t>
  </si>
  <si>
    <t xml:space="preserve">1 07 01000 01 0000 110</t>
  </si>
  <si>
    <t xml:space="preserve">Налог на добычу полезных ископаемых</t>
  </si>
  <si>
    <t xml:space="preserve">1 07 04000 01 0000 110</t>
  </si>
  <si>
    <t xml:space="preserve">Сборы за пользование объектами животного мира и за пользование объектами водных биологических ресурсов</t>
  </si>
  <si>
    <t xml:space="preserve">1 08 00000 00 0000 000</t>
  </si>
  <si>
    <t xml:space="preserve">Государственная пошлина</t>
  </si>
  <si>
    <t xml:space="preserve">1 09 00000 00 0000 000</t>
  </si>
  <si>
    <t xml:space="preserve">Задолженность и перерасчеты по отмененным налогам, сборам и иным обязательным платежам</t>
  </si>
  <si>
    <t xml:space="preserve">1 11 00000 00 0000 000</t>
  </si>
  <si>
    <t xml:space="preserve">Доходы от использования имущества, находящегося в государственной и муниципальной собственности</t>
  </si>
  <si>
    <t xml:space="preserve">1 12 00000 00 0000 000</t>
  </si>
  <si>
    <t xml:space="preserve">Платежи при пользовании природными ресурсами</t>
  </si>
  <si>
    <t xml:space="preserve">1 13 00000 00 0000 000</t>
  </si>
  <si>
    <t xml:space="preserve">Доходы от оказания платных услуг и компенсации затрат государства</t>
  </si>
  <si>
    <t xml:space="preserve">1 14 00000 00 0000 000</t>
  </si>
  <si>
    <t xml:space="preserve">Доходы от продажи материальных и нематериальных активов</t>
  </si>
  <si>
    <t xml:space="preserve">1 15 00000 00 0000 000</t>
  </si>
  <si>
    <t xml:space="preserve">Административные  платежи и сборы</t>
  </si>
  <si>
    <t xml:space="preserve">1 16 00000 00 0000 000</t>
  </si>
  <si>
    <t xml:space="preserve">Штрафы, санкции, возмещение ущерба</t>
  </si>
  <si>
    <t xml:space="preserve">1 17 00000 00 0000 000</t>
  </si>
  <si>
    <t xml:space="preserve">Прочие неналоговые доходы</t>
  </si>
  <si>
    <t xml:space="preserve">2 00 00000 00 0000 000</t>
  </si>
  <si>
    <t xml:space="preserve">БЕЗВОЗМЕЗДНЫЕ ПОСТУПЛЕНИЯ</t>
  </si>
  <si>
    <t xml:space="preserve">2 02 00000 00 0000 000</t>
  </si>
  <si>
    <t xml:space="preserve">Безвозмездные поступления от других бюджетов бюджетной системы Российской Федерации</t>
  </si>
  <si>
    <t xml:space="preserve">2 02 10000 00 0000 150</t>
  </si>
  <si>
    <t xml:space="preserve">Дотации бюджетам бюджетной системы Российской Федерации</t>
  </si>
  <si>
    <t xml:space="preserve">2 02 20000 00 0000 150</t>
  </si>
  <si>
    <t xml:space="preserve">Субсидии бюджетам бюджетной системы Российской Федерации (межбюджетные субсидии)</t>
  </si>
  <si>
    <t xml:space="preserve">2 02 30000 00 0000 150</t>
  </si>
  <si>
    <t xml:space="preserve">Субвенции бюджетам бюджетной системы Российской Федерации </t>
  </si>
  <si>
    <t xml:space="preserve">2 02 40000 00 0000 150</t>
  </si>
  <si>
    <t xml:space="preserve">Иные межбюджетные трансферты</t>
  </si>
  <si>
    <t xml:space="preserve">2 03 00000 00 0000 000</t>
  </si>
  <si>
    <t xml:space="preserve">Безвозмездные поступления от государственных (муниципальных) организаций</t>
  </si>
  <si>
    <t xml:space="preserve">2 04 00000 00 0000 000</t>
  </si>
  <si>
    <t xml:space="preserve">Безвозмездные поступления от негосударственных организаций</t>
  </si>
  <si>
    <t xml:space="preserve">2 07 00000 00 0000 000</t>
  </si>
  <si>
    <t xml:space="preserve">Прочие безвозмездные поступления </t>
  </si>
  <si>
    <t xml:space="preserve">2 08 00000 00 0000 000</t>
  </si>
  <si>
    <t xml:space="preserve"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</si>
  <si>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2 18 00000 00 0000 000</t>
  </si>
  <si>
    <t xml:space="preserve"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</si>
  <si>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</si>
  <si>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</si>
  <si>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 xml:space="preserve">ВСЕГО ДОХОДОВ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</si>
</sst>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#,##0.0"/>
    <numFmt numFmtId="161" formatCode="#,##0.0000"/>
    <numFmt numFmtId="162" formatCode="0.0"/>
  </numFmts>
  <fonts count="15">
    <font>
      <sz val="10.000000"/>
      <color theme="1"/>
      <name val="Arial Cyr"/>
    </font>
    <font>
      <sz val="11.000000"/>
      <color rgb="FFFA7D00"/>
      <name val="Calibri"/>
      <scheme val="minor"/>
    </font>
    <font>
      <sz val="10.000000"/>
      <name val="Times New Roman"/>
    </font>
    <font>
      <b/>
      <sz val="12.000000"/>
      <name val="Times New Roman"/>
    </font>
    <font>
      <sz val="13.000000"/>
      <name val="Times New Roman"/>
    </font>
    <font>
      <b/>
      <sz val="13.000000"/>
      <name val="Times New Roman"/>
    </font>
    <font>
      <sz val="12.000000"/>
      <name val="Times New Roman"/>
    </font>
    <font>
      <b/>
      <sz val="10.000000"/>
      <name val="Times New Roman"/>
    </font>
    <font>
      <b/>
      <sz val="11.000000"/>
      <name val="Times New Roman"/>
    </font>
    <font>
      <b/>
      <sz val="12.000000"/>
      <name val="PT Astra Serif"/>
    </font>
    <font>
      <b/>
      <sz val="9.000000"/>
      <name val="Times New Roman"/>
    </font>
    <font>
      <sz val="11.000000"/>
      <name val="Times New Roman"/>
    </font>
    <font>
      <sz val="11.000000"/>
      <name val="PT Astra Serif"/>
    </font>
    <font>
      <b/>
      <sz val="11.000000"/>
      <name val="PT Astra Serif"/>
    </font>
    <font>
      <b/>
      <sz val="11.000000"/>
      <color theme="1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9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1" numFmtId="0" applyNumberFormat="1" applyFont="1" applyFill="1" applyBorder="1"/>
  </cellStyleXfs>
  <cellXfs count="62">
    <xf fontId="0" fillId="0" borderId="0" numFmtId="0" xfId="0"/>
    <xf fontId="2" fillId="2" borderId="0" numFmtId="0" xfId="0" applyFont="1" applyFill="1"/>
    <xf fontId="2" fillId="2" borderId="0" numFmtId="0" xfId="0" applyFont="1" applyFill="1" applyAlignment="1">
      <alignment vertical="center"/>
    </xf>
    <xf fontId="2" fillId="0" borderId="0" numFmtId="0" xfId="0" applyFont="1" applyAlignment="1">
      <alignment vertical="center"/>
    </xf>
    <xf fontId="2" fillId="0" borderId="0" numFmtId="3" xfId="0" applyNumberFormat="1" applyFont="1" applyAlignment="1">
      <alignment vertical="center"/>
    </xf>
    <xf fontId="3" fillId="2" borderId="0" numFmtId="0" xfId="0" applyFont="1" applyFill="1" applyAlignment="1">
      <alignment horizontal="center" wrapText="1"/>
    </xf>
    <xf fontId="4" fillId="2" borderId="0" numFmtId="0" xfId="0" applyFont="1" applyFill="1" applyAlignment="1">
      <alignment horizontal="right" wrapText="1"/>
    </xf>
    <xf fontId="5" fillId="2" borderId="0" numFmtId="0" xfId="0" applyFont="1" applyFill="1" applyAlignment="1">
      <alignment horizontal="center" wrapText="1"/>
    </xf>
    <xf fontId="5" fillId="2" borderId="0" numFmtId="0" xfId="0" applyFont="1" applyFill="1" applyAlignment="1">
      <alignment horizontal="center" vertical="center" wrapText="1"/>
    </xf>
    <xf fontId="6" fillId="2" borderId="2" numFmtId="0" xfId="0" applyFont="1" applyFill="1" applyBorder="1" applyAlignment="1">
      <alignment horizontal="right" vertical="center"/>
    </xf>
    <xf fontId="7" fillId="2" borderId="3" numFmtId="0" xfId="0" applyFont="1" applyFill="1" applyBorder="1" applyAlignment="1">
      <alignment horizontal="center" vertical="center" wrapText="1"/>
    </xf>
    <xf fontId="8" fillId="2" borderId="3" numFmtId="0" xfId="0" applyFont="1" applyFill="1" applyBorder="1" applyAlignment="1">
      <alignment horizontal="center" vertical="center"/>
    </xf>
    <xf fontId="9" fillId="0" borderId="3" numFmtId="0" xfId="0" applyFont="1" applyBorder="1" applyAlignment="1">
      <alignment horizontal="center" vertical="center" wrapText="1"/>
    </xf>
    <xf fontId="9" fillId="0" borderId="3" numFmtId="3" xfId="0" applyNumberFormat="1" applyFont="1" applyBorder="1" applyAlignment="1">
      <alignment horizontal="center" vertical="center" wrapText="1"/>
    </xf>
    <xf fontId="8" fillId="0" borderId="3" numFmtId="3" xfId="0" applyNumberFormat="1" applyFont="1" applyBorder="1" applyAlignment="1">
      <alignment horizontal="center" vertical="center" wrapText="1"/>
    </xf>
    <xf fontId="10" fillId="2" borderId="3" numFmtId="0" xfId="0" applyFont="1" applyFill="1" applyBorder="1" applyAlignment="1">
      <alignment horizontal="center"/>
    </xf>
    <xf fontId="10" fillId="2" borderId="3" numFmtId="0" xfId="0" applyFont="1" applyFill="1" applyBorder="1" applyAlignment="1">
      <alignment horizontal="center" vertical="center"/>
    </xf>
    <xf fontId="10" fillId="0" borderId="3" numFmtId="0" xfId="0" applyFont="1" applyBorder="1" applyAlignment="1">
      <alignment horizontal="center" vertical="center"/>
    </xf>
    <xf fontId="10" fillId="0" borderId="3" numFmtId="3" xfId="0" applyNumberFormat="1" applyFont="1" applyBorder="1" applyAlignment="1">
      <alignment horizontal="center" vertical="center" wrapText="1"/>
    </xf>
    <xf fontId="7" fillId="2" borderId="0" numFmtId="0" xfId="0" applyFont="1" applyFill="1"/>
    <xf fontId="8" fillId="2" borderId="3" numFmtId="1" xfId="0" applyNumberFormat="1" applyFont="1" applyFill="1" applyBorder="1" applyAlignment="1">
      <alignment horizontal="center" vertical="center"/>
    </xf>
    <xf fontId="8" fillId="2" borderId="3" numFmtId="0" xfId="0" applyFont="1" applyFill="1" applyBorder="1" applyAlignment="1">
      <alignment horizontal="left" vertical="center"/>
    </xf>
    <xf fontId="8" fillId="2" borderId="3" numFmtId="160" xfId="0" applyNumberFormat="1" applyFont="1" applyFill="1" applyBorder="1" applyAlignment="1">
      <alignment horizontal="right" vertical="center"/>
    </xf>
    <xf fontId="8" fillId="2" borderId="3" numFmtId="161" xfId="0" applyNumberFormat="1" applyFont="1" applyFill="1" applyBorder="1" applyAlignment="1">
      <alignment horizontal="right" vertical="center"/>
    </xf>
    <xf fontId="8" fillId="2" borderId="3" numFmtId="160" xfId="0" applyNumberFormat="1" applyFont="1" applyFill="1" applyBorder="1" applyAlignment="1">
      <alignment vertical="center"/>
    </xf>
    <xf fontId="7" fillId="2" borderId="0" numFmtId="162" xfId="0" applyNumberFormat="1" applyFont="1" applyFill="1"/>
    <xf fontId="8" fillId="2" borderId="3" numFmtId="0" xfId="0" applyFont="1" applyFill="1" applyBorder="1" applyAlignment="1">
      <alignment vertical="center" wrapText="1"/>
    </xf>
    <xf fontId="8" fillId="2" borderId="3" numFmtId="161" xfId="0" applyNumberFormat="1" applyFont="1" applyFill="1" applyBorder="1" applyAlignment="1">
      <alignment vertical="center"/>
    </xf>
    <xf fontId="7" fillId="2" borderId="0" numFmtId="160" xfId="0" applyNumberFormat="1" applyFont="1" applyFill="1"/>
    <xf fontId="11" fillId="2" borderId="3" numFmtId="1" xfId="0" applyNumberFormat="1" applyFont="1" applyFill="1" applyBorder="1" applyAlignment="1">
      <alignment horizontal="center" vertical="center"/>
    </xf>
    <xf fontId="11" fillId="2" borderId="3" numFmtId="0" xfId="0" applyFont="1" applyFill="1" applyBorder="1" applyAlignment="1">
      <alignment horizontal="left" vertical="center" wrapText="1"/>
    </xf>
    <xf fontId="12" fillId="2" borderId="0" numFmtId="160" xfId="0" applyNumberFormat="1" applyFont="1" applyFill="1" applyAlignment="1">
      <alignment vertical="center"/>
    </xf>
    <xf fontId="12" fillId="2" borderId="3" numFmtId="161" xfId="0" applyNumberFormat="1" applyFont="1" applyFill="1" applyBorder="1" applyAlignment="1" applyProtection="1">
      <alignment horizontal="right"/>
    </xf>
    <xf fontId="12" fillId="2" borderId="3" numFmtId="160" xfId="0" applyNumberFormat="1" applyFont="1" applyFill="1" applyBorder="1" applyAlignment="1">
      <alignment vertical="center"/>
    </xf>
    <xf fontId="12" fillId="2" borderId="0" numFmtId="161" xfId="0" applyNumberFormat="1" applyFont="1" applyFill="1" applyAlignment="1" applyProtection="1">
      <alignment horizontal="right"/>
    </xf>
    <xf fontId="13" fillId="2" borderId="3" numFmtId="160" xfId="0" applyNumberFormat="1" applyFont="1" applyFill="1" applyBorder="1" applyAlignment="1">
      <alignment vertical="center"/>
    </xf>
    <xf fontId="13" fillId="2" borderId="3" numFmtId="161" xfId="0" applyNumberFormat="1" applyFont="1" applyFill="1" applyBorder="1" applyAlignment="1">
      <alignment vertical="center"/>
    </xf>
    <xf fontId="12" fillId="2" borderId="3" numFmtId="161" xfId="0" applyNumberFormat="1" applyFont="1" applyFill="1" applyBorder="1" applyAlignment="1">
      <alignment vertical="center"/>
    </xf>
    <xf fontId="12" fillId="2" borderId="3" numFmtId="1" xfId="0" applyNumberFormat="1" applyFont="1" applyFill="1" applyBorder="1" applyAlignment="1">
      <alignment horizontal="center" vertical="center" wrapText="1"/>
    </xf>
    <xf fontId="12" fillId="2" borderId="3" numFmtId="0" xfId="0" applyFont="1" applyFill="1" applyBorder="1" applyAlignment="1">
      <alignment horizontal="left" vertical="center" wrapText="1"/>
    </xf>
    <xf fontId="12" fillId="2" borderId="0" numFmtId="161" xfId="0" applyNumberFormat="1" applyFont="1" applyFill="1" applyAlignment="1">
      <alignment vertical="center"/>
    </xf>
    <xf fontId="11" fillId="2" borderId="3" numFmtId="160" xfId="0" applyNumberFormat="1" applyFont="1" applyFill="1" applyBorder="1" applyAlignment="1">
      <alignment horizontal="right" vertical="center" wrapText="1"/>
    </xf>
    <xf fontId="11" fillId="2" borderId="3" numFmtId="161" xfId="0" applyNumberFormat="1" applyFont="1" applyFill="1" applyBorder="1" applyAlignment="1">
      <alignment vertical="center"/>
    </xf>
    <xf fontId="8" fillId="2" borderId="3" numFmtId="0" xfId="0" applyFont="1" applyFill="1" applyBorder="1" applyAlignment="1">
      <alignment horizontal="left" vertical="center" wrapText="1"/>
    </xf>
    <xf fontId="13" fillId="2" borderId="0" numFmtId="160" xfId="0" applyNumberFormat="1" applyFont="1" applyFill="1" applyAlignment="1">
      <alignment vertical="center"/>
    </xf>
    <xf fontId="13" fillId="2" borderId="0" numFmtId="161" xfId="0" applyNumberFormat="1" applyFont="1" applyFill="1" applyAlignment="1">
      <alignment vertical="center"/>
    </xf>
    <xf fontId="14" fillId="2" borderId="0" numFmtId="160" xfId="0" applyNumberFormat="1" applyFont="1" applyFill="1" applyAlignment="1">
      <alignment vertical="center"/>
    </xf>
    <xf fontId="14" fillId="2" borderId="3" numFmtId="161" xfId="0" applyNumberFormat="1" applyFont="1" applyFill="1" applyBorder="1" applyAlignment="1">
      <alignment vertical="center"/>
    </xf>
    <xf fontId="8" fillId="2" borderId="3" numFmtId="160" xfId="0" applyNumberFormat="1" applyFont="1" applyFill="1" applyBorder="1" applyAlignment="1">
      <alignment horizontal="right" vertical="center" wrapText="1"/>
    </xf>
    <xf fontId="8" fillId="0" borderId="3" numFmtId="3" xfId="0" applyNumberFormat="1" applyFont="1" applyBorder="1" applyAlignment="1">
      <alignment vertical="center" wrapText="1"/>
    </xf>
    <xf fontId="8" fillId="2" borderId="4" numFmtId="160" xfId="0" applyNumberFormat="1" applyFont="1" applyFill="1" applyBorder="1" applyAlignment="1">
      <alignment vertical="center"/>
    </xf>
    <xf fontId="11" fillId="2" borderId="3" numFmtId="0" xfId="0" applyFont="1" applyFill="1" applyBorder="1" applyAlignment="1">
      <alignment horizontal="center" vertical="center"/>
    </xf>
    <xf fontId="11" fillId="2" borderId="5" numFmtId="3" xfId="0" applyNumberFormat="1" applyFont="1" applyFill="1" applyBorder="1" applyAlignment="1">
      <alignment vertical="center" wrapText="1"/>
    </xf>
    <xf fontId="12" fillId="2" borderId="6" numFmtId="160" xfId="0" applyNumberFormat="1" applyFont="1" applyFill="1" applyBorder="1" applyAlignment="1">
      <alignment vertical="center"/>
    </xf>
    <xf fontId="8" fillId="2" borderId="7" numFmtId="160" xfId="0" applyNumberFormat="1" applyFont="1" applyFill="1" applyBorder="1" applyAlignment="1">
      <alignment vertical="center"/>
    </xf>
    <xf fontId="11" fillId="2" borderId="5" numFmtId="9" xfId="1" applyNumberFormat="1" applyFont="1" applyFill="1" applyBorder="1" applyAlignment="1">
      <alignment vertical="center" wrapText="1"/>
    </xf>
    <xf fontId="8" fillId="2" borderId="3" numFmtId="3" xfId="0" applyNumberFormat="1" applyFont="1" applyFill="1" applyBorder="1" applyAlignment="1">
      <alignment vertical="center" wrapText="1"/>
    </xf>
    <xf fontId="9" fillId="2" borderId="8" numFmtId="160" xfId="0" applyNumberFormat="1" applyFont="1" applyFill="1" applyBorder="1" applyAlignment="1">
      <alignment vertical="center" wrapText="1"/>
    </xf>
    <xf fontId="7" fillId="0" borderId="0" numFmtId="0" xfId="0" applyFont="1"/>
    <xf fontId="13" fillId="2" borderId="0" numFmtId="160" xfId="0" applyNumberFormat="1" applyFont="1" applyFill="1" applyAlignment="1">
      <alignment vertical="center" wrapText="1"/>
    </xf>
    <xf fontId="13" fillId="2" borderId="3" numFmtId="160" xfId="0" applyNumberFormat="1" applyFont="1" applyFill="1" applyBorder="1" applyAlignment="1">
      <alignment vertical="center" wrapText="1"/>
    </xf>
    <xf fontId="11" fillId="2" borderId="0" numFmtId="0" xfId="0" applyFont="1" applyFill="1"/>
  </cellXfs>
  <cellStyles count="2">
    <cellStyle name="Обычный" xfId="0" builtinId="0"/>
    <cellStyle name="Связанная ячейка" xfId="1" builtin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16" zoomScale="100" workbookViewId="0">
      <selection activeCell="F12" activeCellId="0" sqref="F12"/>
    </sheetView>
  </sheetViews>
  <sheetFormatPr defaultColWidth="9.140625" defaultRowHeight="13.15" customHeight="1"/>
  <cols>
    <col customWidth="1" min="1" max="1" style="1" width="24.140625"/>
    <col customWidth="1" min="2" max="2" style="2" width="52.140625"/>
    <col customWidth="1" min="3" max="3" style="3" width="14.42578125"/>
    <col customWidth="1" min="4" max="4" style="4" width="15.28515625"/>
    <col customWidth="1" min="5" max="5" style="4" width="13.7109375"/>
    <col bestFit="1" customWidth="1" min="6" max="6" style="1" width="11.7109375"/>
    <col bestFit="1" customWidth="1" min="7" max="7" style="1" width="12.42578125"/>
    <col customWidth="1" min="8" max="257" style="1" width="9.140625"/>
  </cols>
  <sheetData>
    <row r="1" ht="18.75" customHeight="1">
      <c r="A1" s="5"/>
      <c r="B1" s="5"/>
      <c r="C1" s="6"/>
      <c r="D1" s="6"/>
      <c r="E1" s="6"/>
    </row>
    <row r="2" ht="18.75" customHeight="1">
      <c r="A2" s="7" t="s">
        <v>0</v>
      </c>
      <c r="B2" s="7"/>
      <c r="C2" s="7"/>
      <c r="D2" s="7"/>
      <c r="E2" s="7"/>
    </row>
    <row r="3" ht="23.25" customHeight="1">
      <c r="A3" s="8" t="s">
        <v>1</v>
      </c>
      <c r="B3" s="8"/>
      <c r="C3" s="8"/>
      <c r="D3" s="8"/>
      <c r="E3" s="8"/>
    </row>
    <row r="4" ht="15">
      <c r="D4" s="9" t="s">
        <v>2</v>
      </c>
      <c r="E4" s="9"/>
    </row>
    <row r="5" ht="90">
      <c r="A5" s="10" t="s">
        <v>3</v>
      </c>
      <c r="B5" s="11" t="s">
        <v>4</v>
      </c>
      <c r="C5" s="12" t="s">
        <v>5</v>
      </c>
      <c r="D5" s="13" t="s">
        <v>6</v>
      </c>
      <c r="E5" s="14" t="s">
        <v>7</v>
      </c>
    </row>
    <row r="6" ht="12.75">
      <c r="A6" s="15">
        <v>1</v>
      </c>
      <c r="B6" s="16">
        <v>2</v>
      </c>
      <c r="C6" s="17">
        <v>3</v>
      </c>
      <c r="D6" s="18">
        <v>4</v>
      </c>
      <c r="E6" s="18">
        <v>5</v>
      </c>
    </row>
    <row r="7" s="19" customFormat="1" ht="17.449999999999999" customHeight="1">
      <c r="A7" s="20" t="s">
        <v>8</v>
      </c>
      <c r="B7" s="21" t="s">
        <v>9</v>
      </c>
      <c r="C7" s="22">
        <f>C8+C11+C13+C16+C21+C24+C25+C26+C27+C28+C29+C30+C32+C31</f>
        <v>81452487.299999997</v>
      </c>
      <c r="D7" s="23">
        <f>D8+D11+D13+D16+D21+D24+D25+D26+D27+D28+D29+D30+D32+D31</f>
        <v>78030998.907999992</v>
      </c>
      <c r="E7" s="24">
        <f t="shared" ref="E7:E45" si="0">D7/C7*100</f>
        <v>95.799405880144306</v>
      </c>
      <c r="G7" s="25"/>
    </row>
    <row r="8" s="19" customFormat="1" ht="18" customHeight="1">
      <c r="A8" s="20" t="s">
        <v>10</v>
      </c>
      <c r="B8" s="26" t="s">
        <v>11</v>
      </c>
      <c r="C8" s="22">
        <f>SUM(C9:C10)</f>
        <v>52015109.5</v>
      </c>
      <c r="D8" s="27">
        <f>SUM(D9:D10)</f>
        <v>47059821.527000003</v>
      </c>
      <c r="E8" s="24">
        <f t="shared" si="0"/>
        <v>90.473368179682495</v>
      </c>
      <c r="F8" s="28"/>
      <c r="G8" s="25"/>
    </row>
    <row r="9" ht="19.899999999999999" customHeight="1">
      <c r="A9" s="29" t="s">
        <v>12</v>
      </c>
      <c r="B9" s="30" t="s">
        <v>13</v>
      </c>
      <c r="C9" s="31">
        <v>24861973</v>
      </c>
      <c r="D9" s="32">
        <v>17698579.374000002</v>
      </c>
      <c r="E9" s="24">
        <f t="shared" si="0"/>
        <v>71.187348542289868</v>
      </c>
      <c r="G9" s="25"/>
    </row>
    <row r="10" ht="17.449999999999999" customHeight="1">
      <c r="A10" s="29" t="s">
        <v>14</v>
      </c>
      <c r="B10" s="30" t="s">
        <v>15</v>
      </c>
      <c r="C10" s="33">
        <v>27153136.5</v>
      </c>
      <c r="D10" s="34">
        <v>29361242.153000001</v>
      </c>
      <c r="E10" s="24">
        <f t="shared" si="0"/>
        <v>108.13204637703642</v>
      </c>
      <c r="G10" s="25"/>
    </row>
    <row r="11" ht="31.149999999999999" customHeight="1">
      <c r="A11" s="20" t="s">
        <v>16</v>
      </c>
      <c r="B11" s="26" t="s">
        <v>17</v>
      </c>
      <c r="C11" s="35">
        <f>C12</f>
        <v>13120880.6</v>
      </c>
      <c r="D11" s="36">
        <f>D12</f>
        <v>14095027.432</v>
      </c>
      <c r="E11" s="24">
        <f t="shared" si="0"/>
        <v>107.42440131647872</v>
      </c>
      <c r="G11" s="25"/>
    </row>
    <row r="12" s="19" customFormat="1" ht="32.450000000000003" customHeight="1">
      <c r="A12" s="29" t="s">
        <v>18</v>
      </c>
      <c r="B12" s="30" t="s">
        <v>19</v>
      </c>
      <c r="C12" s="31">
        <v>13120880.6</v>
      </c>
      <c r="D12" s="37">
        <v>14095027.432</v>
      </c>
      <c r="E12" s="24">
        <f t="shared" si="0"/>
        <v>107.42440131647872</v>
      </c>
      <c r="G12" s="25"/>
    </row>
    <row r="13" ht="21" customHeight="1">
      <c r="A13" s="20" t="s">
        <v>20</v>
      </c>
      <c r="B13" s="26" t="s">
        <v>21</v>
      </c>
      <c r="C13" s="35">
        <f>C14+C15</f>
        <v>4497304.2999999998</v>
      </c>
      <c r="D13" s="36">
        <f>D14+D15</f>
        <v>5184300.0389999999</v>
      </c>
      <c r="E13" s="24">
        <f t="shared" si="0"/>
        <v>115.27572281466479</v>
      </c>
      <c r="G13" s="25"/>
    </row>
    <row r="14" ht="28.5">
      <c r="A14" s="38" t="s">
        <v>22</v>
      </c>
      <c r="B14" s="30" t="s">
        <v>23</v>
      </c>
      <c r="C14" s="31">
        <v>4284416.2999999998</v>
      </c>
      <c r="D14" s="37">
        <v>4851075.2829999998</v>
      </c>
      <c r="E14" s="24">
        <f t="shared" si="0"/>
        <v>113.22604862183911</v>
      </c>
      <c r="G14" s="25"/>
    </row>
    <row r="15" ht="32.450000000000003" customHeight="1">
      <c r="A15" s="38" t="s">
        <v>24</v>
      </c>
      <c r="B15" s="39" t="s">
        <v>25</v>
      </c>
      <c r="C15" s="33">
        <v>212888</v>
      </c>
      <c r="D15" s="40">
        <v>333224.75599999999</v>
      </c>
      <c r="E15" s="24">
        <f t="shared" si="0"/>
        <v>156.52585209124047</v>
      </c>
      <c r="G15" s="25"/>
    </row>
    <row r="16" ht="18" customHeight="1">
      <c r="A16" s="20" t="s">
        <v>26</v>
      </c>
      <c r="B16" s="26" t="s">
        <v>27</v>
      </c>
      <c r="C16" s="35">
        <f>C17+C18+C19</f>
        <v>9282061</v>
      </c>
      <c r="D16" s="36">
        <f>D17+D18+D19</f>
        <v>8782790.5889999997</v>
      </c>
      <c r="E16" s="24">
        <f t="shared" si="0"/>
        <v>94.621125512965278</v>
      </c>
      <c r="G16" s="25"/>
    </row>
    <row r="17" ht="17.449999999999999" customHeight="1">
      <c r="A17" s="29" t="s">
        <v>28</v>
      </c>
      <c r="B17" s="30" t="s">
        <v>29</v>
      </c>
      <c r="C17" s="31">
        <v>8015132</v>
      </c>
      <c r="D17" s="37">
        <v>7438774.824</v>
      </c>
      <c r="E17" s="24">
        <f t="shared" si="0"/>
        <v>92.809136817709302</v>
      </c>
      <c r="G17" s="25"/>
    </row>
    <row r="18" ht="16.899999999999999" customHeight="1">
      <c r="A18" s="29" t="s">
        <v>30</v>
      </c>
      <c r="B18" s="30" t="s">
        <v>31</v>
      </c>
      <c r="C18" s="33">
        <v>1263233</v>
      </c>
      <c r="D18" s="40">
        <v>1341446.7649999999</v>
      </c>
      <c r="E18" s="24">
        <f t="shared" si="0"/>
        <v>106.19155492296353</v>
      </c>
      <c r="G18" s="25"/>
    </row>
    <row r="19" ht="15.6" customHeight="1">
      <c r="A19" s="29" t="s">
        <v>32</v>
      </c>
      <c r="B19" s="30" t="s">
        <v>33</v>
      </c>
      <c r="C19" s="31">
        <v>3696</v>
      </c>
      <c r="D19" s="37">
        <v>2569</v>
      </c>
      <c r="E19" s="24">
        <f t="shared" si="0"/>
        <v>69.507575757575751</v>
      </c>
      <c r="G19" s="25"/>
    </row>
    <row r="20" ht="17.449999999999999" hidden="1" customHeight="1">
      <c r="A20" s="29" t="s">
        <v>34</v>
      </c>
      <c r="B20" s="30" t="s">
        <v>35</v>
      </c>
      <c r="C20" s="41"/>
      <c r="D20" s="42"/>
      <c r="E20" s="24" t="e">
        <f t="shared" si="0"/>
        <v>#DIV/0!</v>
      </c>
      <c r="G20" s="25"/>
    </row>
    <row r="21" s="19" customFormat="1" ht="30.600000000000001" customHeight="1">
      <c r="A21" s="20" t="s">
        <v>36</v>
      </c>
      <c r="B21" s="26" t="s">
        <v>37</v>
      </c>
      <c r="C21" s="35">
        <f>C22+C23</f>
        <v>18167</v>
      </c>
      <c r="D21" s="36">
        <f>D22+D23</f>
        <v>27738.696</v>
      </c>
      <c r="E21" s="24">
        <f t="shared" si="0"/>
        <v>152.68726812352068</v>
      </c>
      <c r="G21" s="25"/>
    </row>
    <row r="22" ht="18.600000000000001" customHeight="1">
      <c r="A22" s="29" t="s">
        <v>38</v>
      </c>
      <c r="B22" s="30" t="s">
        <v>39</v>
      </c>
      <c r="C22" s="31">
        <v>6815</v>
      </c>
      <c r="D22" s="37">
        <v>14148.764999999999</v>
      </c>
      <c r="E22" s="24">
        <f t="shared" si="0"/>
        <v>207.612105649303</v>
      </c>
      <c r="G22" s="25"/>
    </row>
    <row r="23" ht="28.5">
      <c r="A23" s="29" t="s">
        <v>40</v>
      </c>
      <c r="B23" s="30" t="s">
        <v>41</v>
      </c>
      <c r="C23" s="33">
        <v>11352</v>
      </c>
      <c r="D23" s="40">
        <v>13589.931</v>
      </c>
      <c r="E23" s="24">
        <f t="shared" si="0"/>
        <v>119.7139799154334</v>
      </c>
      <c r="G23" s="25"/>
    </row>
    <row r="24" s="19" customFormat="1" ht="19.149999999999999" customHeight="1">
      <c r="A24" s="20" t="s">
        <v>42</v>
      </c>
      <c r="B24" s="43" t="s">
        <v>43</v>
      </c>
      <c r="C24" s="44">
        <v>136519</v>
      </c>
      <c r="D24" s="36">
        <v>136595.5</v>
      </c>
      <c r="E24" s="24">
        <f t="shared" si="0"/>
        <v>100.05603615613946</v>
      </c>
      <c r="F24" s="28"/>
      <c r="G24" s="25"/>
    </row>
    <row r="25" ht="33" customHeight="1">
      <c r="A25" s="20" t="s">
        <v>44</v>
      </c>
      <c r="B25" s="26" t="s">
        <v>45</v>
      </c>
      <c r="C25" s="35">
        <v>0</v>
      </c>
      <c r="D25" s="45">
        <v>-1929.5060000000001</v>
      </c>
      <c r="E25" s="24"/>
      <c r="G25" s="25"/>
    </row>
    <row r="26" s="19" customFormat="1" ht="44.25" customHeight="1">
      <c r="A26" s="20" t="s">
        <v>46</v>
      </c>
      <c r="B26" s="26" t="s">
        <v>47</v>
      </c>
      <c r="C26" s="46">
        <v>282123.29999999999</v>
      </c>
      <c r="D26" s="47">
        <v>497551.45500000002</v>
      </c>
      <c r="E26" s="24">
        <f t="shared" si="0"/>
        <v>176.35957575996028</v>
      </c>
      <c r="G26" s="25"/>
    </row>
    <row r="27" s="19" customFormat="1" ht="15.6" customHeight="1">
      <c r="A27" s="20" t="s">
        <v>48</v>
      </c>
      <c r="B27" s="43" t="s">
        <v>49</v>
      </c>
      <c r="C27" s="35">
        <v>1207338.2</v>
      </c>
      <c r="D27" s="36">
        <v>959783.18700000003</v>
      </c>
      <c r="E27" s="24">
        <f t="shared" si="0"/>
        <v>79.495802170427481</v>
      </c>
      <c r="G27" s="25"/>
    </row>
    <row r="28" s="19" customFormat="1" ht="34.899999999999999" customHeight="1">
      <c r="A28" s="20" t="s">
        <v>50</v>
      </c>
      <c r="B28" s="26" t="s">
        <v>51</v>
      </c>
      <c r="C28" s="48">
        <v>135635.20000000001</v>
      </c>
      <c r="D28" s="27">
        <v>197650.016</v>
      </c>
      <c r="E28" s="24">
        <f t="shared" si="0"/>
        <v>145.72177133959326</v>
      </c>
      <c r="G28" s="25"/>
    </row>
    <row r="29" s="19" customFormat="1" ht="32.450000000000003" customHeight="1">
      <c r="A29" s="20" t="s">
        <v>52</v>
      </c>
      <c r="B29" s="43" t="s">
        <v>53</v>
      </c>
      <c r="C29" s="48">
        <v>7172.6000000000004</v>
      </c>
      <c r="D29" s="27">
        <v>5377.3289999999997</v>
      </c>
      <c r="E29" s="24">
        <f t="shared" si="0"/>
        <v>74.970429133089809</v>
      </c>
      <c r="G29" s="25"/>
    </row>
    <row r="30" s="19" customFormat="1" ht="18" customHeight="1">
      <c r="A30" s="20" t="s">
        <v>54</v>
      </c>
      <c r="B30" s="43" t="s">
        <v>55</v>
      </c>
      <c r="C30" s="35">
        <v>338</v>
      </c>
      <c r="D30" s="36">
        <v>57.899999999999999</v>
      </c>
      <c r="E30" s="24">
        <f t="shared" si="0"/>
        <v>17.130177514792898</v>
      </c>
      <c r="G30" s="25"/>
    </row>
    <row r="31" s="19" customFormat="1" ht="16.149999999999999" customHeight="1">
      <c r="A31" s="20" t="s">
        <v>56</v>
      </c>
      <c r="B31" s="26" t="s">
        <v>57</v>
      </c>
      <c r="C31" s="35">
        <v>749838.59999999998</v>
      </c>
      <c r="D31" s="36">
        <v>1085376.1000000001</v>
      </c>
      <c r="E31" s="24">
        <f t="shared" si="0"/>
        <v>144.74796309499138</v>
      </c>
      <c r="G31" s="25"/>
    </row>
    <row r="32" s="19" customFormat="1" ht="22.899999999999999" customHeight="1">
      <c r="A32" s="20" t="s">
        <v>58</v>
      </c>
      <c r="B32" s="26" t="s">
        <v>59</v>
      </c>
      <c r="C32" s="35">
        <v>0</v>
      </c>
      <c r="D32" s="36">
        <v>858.64400000000001</v>
      </c>
      <c r="E32" s="24"/>
      <c r="G32" s="25"/>
    </row>
    <row r="33" s="19" customFormat="1" ht="18.600000000000001" customHeight="1">
      <c r="A33" s="20" t="s">
        <v>60</v>
      </c>
      <c r="B33" s="26" t="s">
        <v>61</v>
      </c>
      <c r="C33" s="24">
        <f>C34+C39+C40+C41+C43+C44</f>
        <v>32129047.967999995</v>
      </c>
      <c r="D33" s="24">
        <f>D34+D39+D40+D41+D43+D44+D42</f>
        <v>31130921.603</v>
      </c>
      <c r="E33" s="24">
        <f t="shared" si="0"/>
        <v>96.893383314706014</v>
      </c>
      <c r="G33" s="25"/>
    </row>
    <row r="34" s="19" customFormat="1" ht="30.600000000000001" customHeight="1">
      <c r="A34" s="11" t="s">
        <v>62</v>
      </c>
      <c r="B34" s="49" t="s">
        <v>63</v>
      </c>
      <c r="C34" s="50">
        <f>C35+C36+C37+C38</f>
        <v>30725877.071999997</v>
      </c>
      <c r="D34" s="50">
        <f>D35+D36+D37+D38</f>
        <v>29731592.710999999</v>
      </c>
      <c r="E34" s="24">
        <f t="shared" si="0"/>
        <v>96.764016341437255</v>
      </c>
      <c r="G34" s="25"/>
    </row>
    <row r="35" s="19" customFormat="1" ht="30.600000000000001" customHeight="1">
      <c r="A35" s="51" t="s">
        <v>64</v>
      </c>
      <c r="B35" s="52" t="s">
        <v>65</v>
      </c>
      <c r="C35" s="53">
        <v>13608386.5</v>
      </c>
      <c r="D35" s="53">
        <v>13608386.5</v>
      </c>
      <c r="E35" s="54">
        <f t="shared" si="0"/>
        <v>100</v>
      </c>
      <c r="G35" s="25"/>
    </row>
    <row r="36" s="19" customFormat="1" ht="30.600000000000001" customHeight="1">
      <c r="A36" s="51" t="s">
        <v>66</v>
      </c>
      <c r="B36" s="52" t="s">
        <v>67</v>
      </c>
      <c r="C36" s="53">
        <v>13646442.450999999</v>
      </c>
      <c r="D36" s="53">
        <v>12670511.128</v>
      </c>
      <c r="E36" s="54">
        <f t="shared" si="0"/>
        <v>92.848456097592788</v>
      </c>
      <c r="G36" s="25"/>
    </row>
    <row r="37" s="19" customFormat="1" ht="30.600000000000001" customHeight="1">
      <c r="A37" s="51" t="s">
        <v>68</v>
      </c>
      <c r="B37" s="52" t="s">
        <v>69</v>
      </c>
      <c r="C37" s="53">
        <v>2181921.5809999998</v>
      </c>
      <c r="D37" s="53">
        <v>2171205.2590000001</v>
      </c>
      <c r="E37" s="54">
        <f t="shared" si="0"/>
        <v>99.508858517495923</v>
      </c>
      <c r="G37" s="25"/>
    </row>
    <row r="38" s="19" customFormat="1" ht="30.600000000000001" customHeight="1">
      <c r="A38" s="51" t="s">
        <v>70</v>
      </c>
      <c r="B38" s="55" t="s">
        <v>71</v>
      </c>
      <c r="C38" s="53">
        <v>1289126.54</v>
      </c>
      <c r="D38" s="53">
        <v>1281489.824</v>
      </c>
      <c r="E38" s="54">
        <f t="shared" si="0"/>
        <v>99.407605400785556</v>
      </c>
      <c r="G38" s="25"/>
    </row>
    <row r="39" s="19" customFormat="1" ht="30.600000000000001" customHeight="1">
      <c r="A39" s="11" t="s">
        <v>72</v>
      </c>
      <c r="B39" s="56" t="s">
        <v>73</v>
      </c>
      <c r="C39" s="57">
        <v>734645.821</v>
      </c>
      <c r="D39" s="57">
        <v>730931.5</v>
      </c>
      <c r="E39" s="24">
        <f t="shared" si="0"/>
        <v>99.494406570645964</v>
      </c>
      <c r="G39" s="25"/>
    </row>
    <row r="40" s="19" customFormat="1" ht="31.149999999999999" customHeight="1">
      <c r="A40" s="11" t="s">
        <v>74</v>
      </c>
      <c r="B40" s="56" t="s">
        <v>75</v>
      </c>
      <c r="C40" s="24">
        <v>17738.5</v>
      </c>
      <c r="D40" s="24">
        <v>17738.5</v>
      </c>
      <c r="E40" s="24">
        <f t="shared" si="0"/>
        <v>100</v>
      </c>
      <c r="F40" s="58"/>
      <c r="G40" s="25"/>
    </row>
    <row r="41" s="19" customFormat="1" ht="27.75" customHeight="1">
      <c r="A41" s="11" t="s">
        <v>76</v>
      </c>
      <c r="B41" s="56" t="s">
        <v>77</v>
      </c>
      <c r="C41" s="24">
        <v>8758</v>
      </c>
      <c r="D41" s="24">
        <v>8630.3169999999991</v>
      </c>
      <c r="E41" s="24">
        <f t="shared" si="0"/>
        <v>98.542098652660414</v>
      </c>
      <c r="G41" s="25"/>
    </row>
    <row r="42" s="19" customFormat="1" ht="99.75" hidden="1">
      <c r="A42" s="11" t="s">
        <v>78</v>
      </c>
      <c r="B42" s="56" t="s">
        <v>79</v>
      </c>
      <c r="C42" s="24"/>
      <c r="D42" s="24"/>
      <c r="E42" s="24"/>
      <c r="G42" s="25"/>
    </row>
    <row r="43" s="19" customFormat="1" ht="64.150000000000006" customHeight="1">
      <c r="A43" s="11" t="s">
        <v>80</v>
      </c>
      <c r="B43" s="56" t="s">
        <v>81</v>
      </c>
      <c r="C43" s="59">
        <v>784218.30000000005</v>
      </c>
      <c r="D43" s="60">
        <v>784218.30000000005</v>
      </c>
      <c r="E43" s="24">
        <f t="shared" si="0"/>
        <v>100</v>
      </c>
      <c r="G43" s="25"/>
    </row>
    <row r="44" s="19" customFormat="1" ht="63" customHeight="1">
      <c r="A44" s="11" t="s">
        <v>82</v>
      </c>
      <c r="B44" s="56" t="s">
        <v>83</v>
      </c>
      <c r="C44" s="60">
        <v>-142189.72500000001</v>
      </c>
      <c r="D44" s="59">
        <v>-142189.72500000001</v>
      </c>
      <c r="E44" s="24">
        <f t="shared" si="0"/>
        <v>100</v>
      </c>
      <c r="G44" s="25"/>
    </row>
    <row r="45" s="61" customFormat="1" ht="19.149999999999999" customHeight="1">
      <c r="A45" s="20"/>
      <c r="B45" s="26" t="s">
        <v>84</v>
      </c>
      <c r="C45" s="24">
        <f>C7+C33</f>
        <v>113581535.26799999</v>
      </c>
      <c r="D45" s="24">
        <f>D7+D33</f>
        <v>109161920.51099999</v>
      </c>
      <c r="E45" s="24">
        <f t="shared" si="0"/>
        <v>96.108861579858257</v>
      </c>
      <c r="G45" s="25"/>
    </row>
  </sheetData>
  <mergeCells count="4">
    <mergeCell ref="C1:E1"/>
    <mergeCell ref="A2:E2"/>
    <mergeCell ref="A3:E3"/>
    <mergeCell ref="D4:E4"/>
  </mergeCells>
  <printOptions headings="0" gridLines="0"/>
  <pageMargins left="0.19685039370078738" right="0" top="0" bottom="0" header="0.31496099999999999" footer="0.31496099999999999"/>
  <pageSetup paperSize="9" scale="85" fitToWidth="1" fitToHeight="1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Р7-Офис/7.4.0.93</Application>
  <Company>findep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revision>3</cp:revision>
  <dcterms:created xsi:type="dcterms:W3CDTF">2004-09-11T05:05:00Z</dcterms:created>
  <dcterms:modified xsi:type="dcterms:W3CDTF">2025-01-29T07:30:46Z</dcterms:modified>
  <cp:version>786432</cp:version>
</cp:coreProperties>
</file>