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G:\2024\Открытый бюджет\3 кв. 2024\ОБ\"/>
    </mc:Choice>
  </mc:AlternateContent>
  <xr:revisionPtr revIDLastSave="0" documentId="13_ncr:1_{3770D17F-0E33-43F1-AD9E-24C6F86F539B}" xr6:coauthVersionLast="47" xr6:coauthVersionMax="47" xr10:uidLastSave="{00000000-0000-0000-0000-000000000000}"/>
  <bookViews>
    <workbookView xWindow="-120" yWindow="-120" windowWidth="28290" windowHeight="14055" xr2:uid="{00000000-000D-0000-FFFF-FFFF00000000}"/>
  </bookViews>
  <sheets>
    <sheet name="отчет" sheetId="1" r:id="rId1"/>
  </sheets>
  <definedNames>
    <definedName name="_xlnm.Print_Area" localSheetId="0">отчет!$A$1:$E$45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4" i="1" l="1"/>
  <c r="E43" i="1"/>
  <c r="E41" i="1"/>
  <c r="E40" i="1"/>
  <c r="E39" i="1"/>
  <c r="E38" i="1"/>
  <c r="E37" i="1"/>
  <c r="E36" i="1"/>
  <c r="E35" i="1"/>
  <c r="D34" i="1"/>
  <c r="D33" i="1" s="1"/>
  <c r="C34" i="1"/>
  <c r="C33" i="1" s="1"/>
  <c r="E31" i="1"/>
  <c r="E30" i="1"/>
  <c r="E29" i="1"/>
  <c r="E28" i="1"/>
  <c r="E27" i="1"/>
  <c r="E26" i="1"/>
  <c r="E24" i="1"/>
  <c r="E23" i="1"/>
  <c r="E22" i="1"/>
  <c r="D21" i="1"/>
  <c r="E20" i="1"/>
  <c r="E19" i="1"/>
  <c r="E18" i="1"/>
  <c r="E17" i="1"/>
  <c r="D16" i="1"/>
  <c r="C16" i="1"/>
  <c r="E15" i="1"/>
  <c r="E14" i="1"/>
  <c r="D13" i="1"/>
  <c r="C13" i="1"/>
  <c r="E12" i="1"/>
  <c r="D11" i="1"/>
  <c r="E11" i="1" s="1"/>
  <c r="C11" i="1"/>
  <c r="E10" i="1"/>
  <c r="E9" i="1"/>
  <c r="D8" i="1"/>
  <c r="C8" i="1"/>
  <c r="E33" i="1" l="1"/>
  <c r="E34" i="1"/>
  <c r="E21" i="1"/>
  <c r="E13" i="1"/>
  <c r="D7" i="1"/>
  <c r="D45" i="1" s="1"/>
  <c r="E8" i="1"/>
  <c r="E16" i="1"/>
  <c r="C7" i="1"/>
  <c r="C45" i="1" s="1"/>
  <c r="E45" i="1" l="1"/>
  <c r="E7" i="1"/>
</calcChain>
</file>

<file path=xl/sharedStrings.xml><?xml version="1.0" encoding="utf-8"?>
<sst xmlns="http://schemas.openxmlformats.org/spreadsheetml/2006/main" count="85" uniqueCount="85">
  <si>
    <t>ИНФОРМАЦИЯ</t>
  </si>
  <si>
    <t>Коды бюджетной классификации 
Российской Федерации</t>
  </si>
  <si>
    <t>Наименование доходов</t>
  </si>
  <si>
    <t xml:space="preserve">% исполнения к плановым назначениям на 2024 год </t>
  </si>
  <si>
    <t>1 00 00000 00 0000 000</t>
  </si>
  <si>
    <t>НАЛОГОВЫЕ И НЕНАЛОГОВЫЕ ДОХОДЫ</t>
  </si>
  <si>
    <t>1 01 00000 00 0000 000</t>
  </si>
  <si>
    <t>Налоги на прибыль, доходы</t>
  </si>
  <si>
    <t>1 01 01000 00 0000 110</t>
  </si>
  <si>
    <t>Налог на прибыль организаций</t>
  </si>
  <si>
    <t>1 01 02000 01 0000 110</t>
  </si>
  <si>
    <t>Налог на доходы физических лиц</t>
  </si>
  <si>
    <t>1 03 00000 00 0000 000</t>
  </si>
  <si>
    <t>Налоги на товары (работы, услуги), реализуемые на территории Российской Федерации</t>
  </si>
  <si>
    <t>1 03 02000 01 0000 110</t>
  </si>
  <si>
    <t>Акцизы по подакцизным товарам (продукции), производимым на территории Российской Федерации</t>
  </si>
  <si>
    <t>1 05 00000 00 0000 000</t>
  </si>
  <si>
    <t>Налоги на совокупный доход</t>
  </si>
  <si>
    <t>1 05 01000 00 0000 110</t>
  </si>
  <si>
    <t>Налог, взимаемый в связи с применением упрощенной системы налогообложения</t>
  </si>
  <si>
    <t>1 05 06000 01 0000 110</t>
  </si>
  <si>
    <t>Налог на профессиональный доход</t>
  </si>
  <si>
    <t>1 06 00000 00 0000 000</t>
  </si>
  <si>
    <t>Налоги на имущество</t>
  </si>
  <si>
    <t>1 06 02000 02 0000 110</t>
  </si>
  <si>
    <t>Налог на имущество организаций</t>
  </si>
  <si>
    <t>1 06 04000 02 0000 110</t>
  </si>
  <si>
    <t>Транспортный налог</t>
  </si>
  <si>
    <t>1 06 05000 02 0000 110</t>
  </si>
  <si>
    <t>Налог на игорный бизнес</t>
  </si>
  <si>
    <t>1 06 06000 00 0000 110</t>
  </si>
  <si>
    <t>Земельный налог</t>
  </si>
  <si>
    <t>1 07 00000 00 0000 000</t>
  </si>
  <si>
    <t>Налоги, сборы и регулярные платежи за пользование природными ресурсами</t>
  </si>
  <si>
    <t>1 07 01000 01 0000 110</t>
  </si>
  <si>
    <t>Налог на добычу полезных ископаемых</t>
  </si>
  <si>
    <t>1 07 04000 01 0000 110</t>
  </si>
  <si>
    <t>Сборы за пользование объектами животного мира и за пользование объектами водных биологических ресурсов</t>
  </si>
  <si>
    <t>1 08 00000 00 0000 000</t>
  </si>
  <si>
    <t>Государственная пошлина</t>
  </si>
  <si>
    <t>1 09 00000 00 0000 000</t>
  </si>
  <si>
    <t>Задолженность и перерасчеты по отмененным налогам, сборам и иным обязательным платежам</t>
  </si>
  <si>
    <t>1 11 00000 00 0000 000</t>
  </si>
  <si>
    <t>Доходы от использования имущества, находящегося в государственной и муниципальной собственности</t>
  </si>
  <si>
    <t>1 12 00000 00 0000 000</t>
  </si>
  <si>
    <t>Платежи при пользовании природными ресурсами</t>
  </si>
  <si>
    <t>1 13 00000 00 0000 000</t>
  </si>
  <si>
    <t>Доходы от оказания платных услуг и компенсации затрат государства</t>
  </si>
  <si>
    <t>1 14 00000 00 0000 000</t>
  </si>
  <si>
    <t>Доходы от продажи материальных и нематериальных активов</t>
  </si>
  <si>
    <t>1 15 00000 00 0000 000</t>
  </si>
  <si>
    <t>Административные  платежи и сборы</t>
  </si>
  <si>
    <t>1 16 00000 00 0000 000</t>
  </si>
  <si>
    <t>Штрафы, санкции, возмещение ущерба</t>
  </si>
  <si>
    <t>1 17 00000 00 0000 000</t>
  </si>
  <si>
    <t>Прочие неналоговые доходы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</si>
  <si>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</si>
  <si>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</si>
  <si>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</si>
  <si>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</si>
  <si>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2 02 10000 00 0000 150</t>
  </si>
  <si>
    <t>Дотации бюджетам бюджетной системы Российской Федерации</t>
  </si>
  <si>
    <t>2 02 20000 00 0000 150</t>
  </si>
  <si>
    <t>Субсидии бюджетам бюджетной системы Российской Федерации (межбюджетные субсидии)</t>
  </si>
  <si>
    <t>2 02 30000 00 0000 150</t>
  </si>
  <si>
    <t xml:space="preserve">Субвенции бюджетам бюджетной системы Российской Федерации </t>
  </si>
  <si>
    <t>2 02 40000 00 0000 150</t>
  </si>
  <si>
    <t>Иные межбюджетные трансферты</t>
  </si>
  <si>
    <t>2 03 00000 00 0000 000</t>
  </si>
  <si>
    <t>Безвозмездные поступления от государственных (муниципальных) организаций</t>
  </si>
  <si>
    <t>2 04 00000 00 0000 000</t>
  </si>
  <si>
    <t>Безвозмездные поступления от негосударственных организаций</t>
  </si>
  <si>
    <t>2 07 00000 00 0000 000</t>
  </si>
  <si>
    <t xml:space="preserve">Прочие безвозмездные поступления </t>
  </si>
  <si>
    <t>2 08 00000 00 0000 000</t>
  </si>
  <si>
    <t>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</si>
  <si>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2 18 00000 00 0000 000</t>
  </si>
  <si>
    <t>Доходы бюджетов субъектов Российской Федерации от возврата остатков субсидий, субвенций и иных межбюджетных трансфертов, имеющих целевое назначение, прошлых лет</t>
  </si>
  <si>
    <t>2 19 00000 00 0000 000</t>
  </si>
  <si>
    <t xml:space="preserve">Возврат остатков субсидий, субвенций и иных межбюджетных трансфертов, имеющих целевое назначение, прошлых лет из бюджетов субъектов Российской Федерации </t>
  </si>
  <si>
    <t>ВСЕГО ДОХОДОВ</t>
  </si>
  <si>
    <t>об исполнении областного бюджета Томской области на 1 октября 2024 года</t>
  </si>
  <si>
    <t>Исполнено
на 01.10.2024 (по данным Ф. 0503317 на 01.10.2024)</t>
  </si>
  <si>
    <t>План 
на 2024 год             (по данным Ф. 0503317 на 01.10.2024)</t>
  </si>
  <si>
    <t>тыс.руб.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</si>
</sst>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15" x14ac:knownFonts="1">
    <font>
      <sz val="10"/>
      <color theme="1"/>
      <name val="Arial Cyr"/>
    </font>
    <font>
      <sz val="11"/>
      <color rgb="FFFA7D00"/>
      <name val="Calibri"/>
      <scheme val="minor"/>
    </font>
    <font>
      <sz val="10"/>
      <name val="Times New Roman"/>
    </font>
    <font>
      <b/>
      <sz val="12"/>
      <name val="Times New Roman"/>
    </font>
    <font>
      <sz val="13"/>
      <name val="Times New Roman"/>
    </font>
    <font>
      <b/>
      <sz val="13"/>
      <name val="Times New Roman"/>
    </font>
    <font>
      <sz val="12"/>
      <name val="Times New Roman"/>
    </font>
    <font>
      <b/>
      <sz val="10"/>
      <name val="Times New Roman"/>
    </font>
    <font>
      <b/>
      <sz val="11"/>
      <name val="Times New Roman"/>
    </font>
    <font>
      <b/>
      <sz val="12"/>
      <name val="PT Astra Serif"/>
    </font>
    <font>
      <b/>
      <sz val="9"/>
      <name val="Times New Roman"/>
    </font>
    <font>
      <sz val="11"/>
      <name val="Times New Roman"/>
    </font>
    <font>
      <sz val="11"/>
      <name val="PT Astra Serif"/>
    </font>
    <font>
      <b/>
      <sz val="11"/>
      <name val="PT Astra Serif"/>
    </font>
    <font>
      <b/>
      <sz val="11"/>
      <color theme="1"/>
      <name val="PT Astra Serif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9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1"/>
  </cellStyleXfs>
  <cellXfs count="56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3" fontId="2" fillId="0" borderId="0" xfId="0" applyNumberFormat="1" applyFont="1" applyAlignment="1">
      <alignment vertical="center"/>
    </xf>
    <xf numFmtId="0" fontId="3" fillId="2" borderId="0" xfId="0" applyFont="1" applyFill="1" applyAlignment="1">
      <alignment horizontal="center" wrapText="1"/>
    </xf>
    <xf numFmtId="0" fontId="7" fillId="2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3" fontId="9" fillId="0" borderId="3" xfId="0" applyNumberFormat="1" applyFont="1" applyBorder="1" applyAlignment="1">
      <alignment horizontal="center" vertical="center" wrapText="1"/>
    </xf>
    <xf numFmtId="3" fontId="8" fillId="0" borderId="3" xfId="0" applyNumberFormat="1" applyFont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/>
    </xf>
    <xf numFmtId="0" fontId="10" fillId="2" borderId="3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3" fontId="10" fillId="0" borderId="3" xfId="0" applyNumberFormat="1" applyFont="1" applyBorder="1" applyAlignment="1">
      <alignment horizontal="center" vertical="center" wrapText="1"/>
    </xf>
    <xf numFmtId="0" fontId="7" fillId="2" borderId="0" xfId="0" applyFont="1" applyFill="1"/>
    <xf numFmtId="1" fontId="8" fillId="2" borderId="3" xfId="0" applyNumberFormat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/>
    </xf>
    <xf numFmtId="164" fontId="8" fillId="2" borderId="3" xfId="0" applyNumberFormat="1" applyFont="1" applyFill="1" applyBorder="1" applyAlignment="1">
      <alignment horizontal="right" vertical="center"/>
    </xf>
    <xf numFmtId="164" fontId="8" fillId="2" borderId="3" xfId="0" applyNumberFormat="1" applyFont="1" applyFill="1" applyBorder="1" applyAlignment="1">
      <alignment vertical="center"/>
    </xf>
    <xf numFmtId="165" fontId="7" fillId="2" borderId="0" xfId="0" applyNumberFormat="1" applyFont="1" applyFill="1"/>
    <xf numFmtId="0" fontId="8" fillId="2" borderId="3" xfId="0" applyFont="1" applyFill="1" applyBorder="1" applyAlignment="1">
      <alignment vertical="center" wrapText="1"/>
    </xf>
    <xf numFmtId="164" fontId="7" fillId="2" borderId="0" xfId="0" applyNumberFormat="1" applyFont="1" applyFill="1"/>
    <xf numFmtId="1" fontId="11" fillId="2" borderId="3" xfId="0" applyNumberFormat="1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left" vertical="center" wrapText="1"/>
    </xf>
    <xf numFmtId="164" fontId="12" fillId="2" borderId="0" xfId="0" applyNumberFormat="1" applyFont="1" applyFill="1" applyAlignment="1">
      <alignment vertical="center"/>
    </xf>
    <xf numFmtId="164" fontId="12" fillId="2" borderId="3" xfId="0" applyNumberFormat="1" applyFont="1" applyFill="1" applyBorder="1" applyAlignment="1" applyProtection="1">
      <alignment horizontal="right"/>
    </xf>
    <xf numFmtId="164" fontId="12" fillId="2" borderId="3" xfId="0" applyNumberFormat="1" applyFont="1" applyFill="1" applyBorder="1" applyAlignment="1">
      <alignment vertical="center"/>
    </xf>
    <xf numFmtId="164" fontId="12" fillId="2" borderId="0" xfId="0" applyNumberFormat="1" applyFont="1" applyFill="1" applyAlignment="1" applyProtection="1">
      <alignment horizontal="right"/>
    </xf>
    <xf numFmtId="164" fontId="13" fillId="2" borderId="3" xfId="0" applyNumberFormat="1" applyFont="1" applyFill="1" applyBorder="1" applyAlignment="1">
      <alignment vertical="center"/>
    </xf>
    <xf numFmtId="1" fontId="12" fillId="2" borderId="3" xfId="0" applyNumberFormat="1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left" vertical="center" wrapText="1"/>
    </xf>
    <xf numFmtId="164" fontId="11" fillId="2" borderId="3" xfId="0" applyNumberFormat="1" applyFont="1" applyFill="1" applyBorder="1" applyAlignment="1">
      <alignment horizontal="right" vertical="center" wrapText="1"/>
    </xf>
    <xf numFmtId="164" fontId="11" fillId="2" borderId="3" xfId="0" applyNumberFormat="1" applyFont="1" applyFill="1" applyBorder="1" applyAlignment="1">
      <alignment vertical="center"/>
    </xf>
    <xf numFmtId="0" fontId="8" fillId="2" borderId="3" xfId="0" applyFont="1" applyFill="1" applyBorder="1" applyAlignment="1">
      <alignment horizontal="left" vertical="center" wrapText="1"/>
    </xf>
    <xf numFmtId="164" fontId="13" fillId="2" borderId="0" xfId="0" applyNumberFormat="1" applyFont="1" applyFill="1" applyAlignment="1">
      <alignment vertical="center"/>
    </xf>
    <xf numFmtId="164" fontId="14" fillId="2" borderId="0" xfId="0" applyNumberFormat="1" applyFont="1" applyFill="1" applyAlignment="1">
      <alignment vertical="center"/>
    </xf>
    <xf numFmtId="164" fontId="14" fillId="2" borderId="3" xfId="0" applyNumberFormat="1" applyFont="1" applyFill="1" applyBorder="1" applyAlignment="1">
      <alignment vertical="center"/>
    </xf>
    <xf numFmtId="164" fontId="8" fillId="2" borderId="3" xfId="0" applyNumberFormat="1" applyFont="1" applyFill="1" applyBorder="1" applyAlignment="1">
      <alignment horizontal="right" vertical="center" wrapText="1"/>
    </xf>
    <xf numFmtId="3" fontId="8" fillId="0" borderId="3" xfId="0" applyNumberFormat="1" applyFont="1" applyBorder="1" applyAlignment="1">
      <alignment vertical="center" wrapText="1"/>
    </xf>
    <xf numFmtId="164" fontId="8" fillId="2" borderId="4" xfId="0" applyNumberFormat="1" applyFont="1" applyFill="1" applyBorder="1" applyAlignment="1">
      <alignment vertical="center"/>
    </xf>
    <xf numFmtId="0" fontId="11" fillId="2" borderId="3" xfId="0" applyFont="1" applyFill="1" applyBorder="1" applyAlignment="1">
      <alignment horizontal="center" vertical="center"/>
    </xf>
    <xf numFmtId="3" fontId="11" fillId="2" borderId="5" xfId="0" applyNumberFormat="1" applyFont="1" applyFill="1" applyBorder="1" applyAlignment="1">
      <alignment vertical="center" wrapText="1"/>
    </xf>
    <xf numFmtId="164" fontId="12" fillId="2" borderId="6" xfId="0" applyNumberFormat="1" applyFont="1" applyFill="1" applyBorder="1" applyAlignment="1">
      <alignment vertical="center"/>
    </xf>
    <xf numFmtId="164" fontId="8" fillId="2" borderId="7" xfId="0" applyNumberFormat="1" applyFont="1" applyFill="1" applyBorder="1" applyAlignment="1">
      <alignment vertical="center"/>
    </xf>
    <xf numFmtId="9" fontId="11" fillId="2" borderId="5" xfId="1" applyNumberFormat="1" applyFont="1" applyFill="1" applyBorder="1" applyAlignment="1">
      <alignment vertical="center" wrapText="1"/>
    </xf>
    <xf numFmtId="3" fontId="8" fillId="2" borderId="3" xfId="0" applyNumberFormat="1" applyFont="1" applyFill="1" applyBorder="1" applyAlignment="1">
      <alignment vertical="center" wrapText="1"/>
    </xf>
    <xf numFmtId="164" fontId="9" fillId="2" borderId="8" xfId="0" applyNumberFormat="1" applyFont="1" applyFill="1" applyBorder="1" applyAlignment="1">
      <alignment vertical="center" wrapText="1"/>
    </xf>
    <xf numFmtId="0" fontId="7" fillId="0" borderId="0" xfId="0" applyFont="1"/>
    <xf numFmtId="164" fontId="13" fillId="2" borderId="0" xfId="0" applyNumberFormat="1" applyFont="1" applyFill="1" applyAlignment="1">
      <alignment vertical="center" wrapText="1"/>
    </xf>
    <xf numFmtId="164" fontId="13" fillId="2" borderId="3" xfId="0" applyNumberFormat="1" applyFont="1" applyFill="1" applyBorder="1" applyAlignment="1">
      <alignment vertical="center" wrapText="1"/>
    </xf>
    <xf numFmtId="0" fontId="11" fillId="2" borderId="0" xfId="0" applyFont="1" applyFill="1"/>
    <xf numFmtId="0" fontId="4" fillId="2" borderId="0" xfId="0" applyFont="1" applyFill="1" applyAlignment="1">
      <alignment horizontal="right" wrapText="1"/>
    </xf>
    <xf numFmtId="0" fontId="5" fillId="2" borderId="0" xfId="0" applyFont="1" applyFill="1" applyAlignment="1">
      <alignment horizontal="center" wrapText="1"/>
    </xf>
    <xf numFmtId="0" fontId="5" fillId="2" borderId="0" xfId="0" applyFont="1" applyFill="1" applyAlignment="1">
      <alignment horizontal="center" vertical="center" wrapText="1"/>
    </xf>
    <xf numFmtId="0" fontId="6" fillId="2" borderId="2" xfId="0" applyFont="1" applyFill="1" applyBorder="1" applyAlignment="1">
      <alignment horizontal="right" vertical="center"/>
    </xf>
  </cellXfs>
  <cellStyles count="2">
    <cellStyle name="Обычный" xfId="0" builtinId="0"/>
    <cellStyle name="Связанная ячейка" xfId="1" builtinId="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eme Office">
  <a:themeElements>
    <a:clrScheme name="Standard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tandard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Standard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W45"/>
  <sheetViews>
    <sheetView tabSelected="1" zoomScaleNormal="100" workbookViewId="0">
      <selection activeCell="F12" sqref="F12"/>
    </sheetView>
  </sheetViews>
  <sheetFormatPr defaultColWidth="9.140625" defaultRowHeight="13.15" customHeight="1" x14ac:dyDescent="0.2"/>
  <cols>
    <col min="1" max="1" width="24.140625" style="1" customWidth="1"/>
    <col min="2" max="2" width="52.140625" style="2" customWidth="1"/>
    <col min="3" max="3" width="14.42578125" style="3" customWidth="1"/>
    <col min="4" max="4" width="15.28515625" style="4" customWidth="1"/>
    <col min="5" max="5" width="13.7109375" style="4" customWidth="1"/>
    <col min="6" max="6" width="11.7109375" style="1" bestFit="1" customWidth="1"/>
    <col min="7" max="7" width="12.42578125" style="1" bestFit="1" customWidth="1"/>
    <col min="8" max="257" width="9.140625" style="1" customWidth="1"/>
  </cols>
  <sheetData>
    <row r="1" spans="1:7" ht="18.75" customHeight="1" x14ac:dyDescent="0.25">
      <c r="A1" s="5"/>
      <c r="B1" s="5"/>
      <c r="C1" s="52"/>
      <c r="D1" s="52"/>
      <c r="E1" s="52"/>
    </row>
    <row r="2" spans="1:7" ht="18.75" customHeight="1" x14ac:dyDescent="0.25">
      <c r="A2" s="53" t="s">
        <v>0</v>
      </c>
      <c r="B2" s="53"/>
      <c r="C2" s="53"/>
      <c r="D2" s="53"/>
      <c r="E2" s="53"/>
    </row>
    <row r="3" spans="1:7" ht="23.25" customHeight="1" x14ac:dyDescent="0.2">
      <c r="A3" s="54" t="s">
        <v>81</v>
      </c>
      <c r="B3" s="54"/>
      <c r="C3" s="54"/>
      <c r="D3" s="54"/>
      <c r="E3" s="54"/>
    </row>
    <row r="4" spans="1:7" ht="15.75" x14ac:dyDescent="0.2">
      <c r="D4" s="55" t="s">
        <v>84</v>
      </c>
      <c r="E4" s="55"/>
    </row>
    <row r="5" spans="1:7" ht="94.5" x14ac:dyDescent="0.2">
      <c r="A5" s="6" t="s">
        <v>1</v>
      </c>
      <c r="B5" s="7" t="s">
        <v>2</v>
      </c>
      <c r="C5" s="8" t="s">
        <v>83</v>
      </c>
      <c r="D5" s="9" t="s">
        <v>82</v>
      </c>
      <c r="E5" s="10" t="s">
        <v>3</v>
      </c>
    </row>
    <row r="6" spans="1:7" ht="12.75" x14ac:dyDescent="0.2">
      <c r="A6" s="11">
        <v>1</v>
      </c>
      <c r="B6" s="12">
        <v>2</v>
      </c>
      <c r="C6" s="13">
        <v>3</v>
      </c>
      <c r="D6" s="14">
        <v>4</v>
      </c>
      <c r="E6" s="14">
        <v>5</v>
      </c>
    </row>
    <row r="7" spans="1:7" s="15" customFormat="1" ht="17.45" customHeight="1" x14ac:dyDescent="0.2">
      <c r="A7" s="16" t="s">
        <v>4</v>
      </c>
      <c r="B7" s="17" t="s">
        <v>5</v>
      </c>
      <c r="C7" s="18">
        <f>C8+C11+C13+C16+C21+C24+C25+C26+C27+C28+C29+C30+C32+C31</f>
        <v>81452487.299999997</v>
      </c>
      <c r="D7" s="18">
        <f>D8+D11+D13+D16+D21+D24+D25+D26+D27+D28+D29+D30+D32+D31</f>
        <v>54258275.667000003</v>
      </c>
      <c r="E7" s="19">
        <f>D7/C7*100</f>
        <v>66.613405514750937</v>
      </c>
      <c r="G7" s="20"/>
    </row>
    <row r="8" spans="1:7" s="15" customFormat="1" ht="18" customHeight="1" x14ac:dyDescent="0.2">
      <c r="A8" s="16" t="s">
        <v>6</v>
      </c>
      <c r="B8" s="21" t="s">
        <v>7</v>
      </c>
      <c r="C8" s="18">
        <f>SUM(C9:C10)</f>
        <v>52015109.5</v>
      </c>
      <c r="D8" s="19">
        <f>SUM(D9:D10)</f>
        <v>32364531.699999999</v>
      </c>
      <c r="E8" s="19">
        <f t="shared" ref="E8:E45" si="0">D8/C8*100</f>
        <v>62.221404532465705</v>
      </c>
      <c r="F8" s="22"/>
      <c r="G8" s="20"/>
    </row>
    <row r="9" spans="1:7" ht="19.899999999999999" customHeight="1" x14ac:dyDescent="0.25">
      <c r="A9" s="23" t="s">
        <v>8</v>
      </c>
      <c r="B9" s="24" t="s">
        <v>9</v>
      </c>
      <c r="C9" s="25">
        <v>24861973</v>
      </c>
      <c r="D9" s="26">
        <v>12999210.300000001</v>
      </c>
      <c r="E9" s="19">
        <f t="shared" si="0"/>
        <v>52.285513704000884</v>
      </c>
      <c r="G9" s="20"/>
    </row>
    <row r="10" spans="1:7" ht="17.45" customHeight="1" x14ac:dyDescent="0.25">
      <c r="A10" s="23" t="s">
        <v>10</v>
      </c>
      <c r="B10" s="24" t="s">
        <v>11</v>
      </c>
      <c r="C10" s="27">
        <v>27153136.5</v>
      </c>
      <c r="D10" s="28">
        <v>19365321.399999999</v>
      </c>
      <c r="E10" s="19">
        <f t="shared" si="0"/>
        <v>71.318911537162563</v>
      </c>
      <c r="G10" s="20"/>
    </row>
    <row r="11" spans="1:7" ht="31.15" customHeight="1" x14ac:dyDescent="0.2">
      <c r="A11" s="16" t="s">
        <v>12</v>
      </c>
      <c r="B11" s="21" t="s">
        <v>13</v>
      </c>
      <c r="C11" s="29">
        <f>C12</f>
        <v>13120880.6</v>
      </c>
      <c r="D11" s="29">
        <f>D12</f>
        <v>9892148.9000000004</v>
      </c>
      <c r="E11" s="19">
        <f t="shared" si="0"/>
        <v>75.392416115729304</v>
      </c>
      <c r="G11" s="20"/>
    </row>
    <row r="12" spans="1:7" s="15" customFormat="1" ht="32.450000000000003" customHeight="1" x14ac:dyDescent="0.2">
      <c r="A12" s="23" t="s">
        <v>14</v>
      </c>
      <c r="B12" s="24" t="s">
        <v>15</v>
      </c>
      <c r="C12" s="25">
        <v>13120880.6</v>
      </c>
      <c r="D12" s="27">
        <v>9892148.9000000004</v>
      </c>
      <c r="E12" s="19">
        <f t="shared" si="0"/>
        <v>75.392416115729304</v>
      </c>
      <c r="G12" s="20"/>
    </row>
    <row r="13" spans="1:7" ht="21" customHeight="1" x14ac:dyDescent="0.2">
      <c r="A13" s="16" t="s">
        <v>16</v>
      </c>
      <c r="B13" s="21" t="s">
        <v>17</v>
      </c>
      <c r="C13" s="29">
        <f>C14+C15</f>
        <v>4497304.3</v>
      </c>
      <c r="D13" s="29">
        <f>D14+D15</f>
        <v>3975311.6999999997</v>
      </c>
      <c r="E13" s="19">
        <f t="shared" si="0"/>
        <v>88.393211462253063</v>
      </c>
      <c r="G13" s="20"/>
    </row>
    <row r="14" spans="1:7" ht="30" x14ac:dyDescent="0.2">
      <c r="A14" s="30" t="s">
        <v>18</v>
      </c>
      <c r="B14" s="24" t="s">
        <v>19</v>
      </c>
      <c r="C14" s="25">
        <v>4284416.3</v>
      </c>
      <c r="D14" s="27">
        <v>3747640.9</v>
      </c>
      <c r="E14" s="19">
        <f t="shared" si="0"/>
        <v>87.471446227109169</v>
      </c>
      <c r="G14" s="20"/>
    </row>
    <row r="15" spans="1:7" ht="32.450000000000003" customHeight="1" x14ac:dyDescent="0.2">
      <c r="A15" s="30" t="s">
        <v>20</v>
      </c>
      <c r="B15" s="31" t="s">
        <v>21</v>
      </c>
      <c r="C15" s="27">
        <v>212888</v>
      </c>
      <c r="D15" s="25">
        <v>227670.8</v>
      </c>
      <c r="E15" s="19">
        <f t="shared" si="0"/>
        <v>106.94393296005411</v>
      </c>
      <c r="G15" s="20"/>
    </row>
    <row r="16" spans="1:7" ht="18" customHeight="1" x14ac:dyDescent="0.2">
      <c r="A16" s="16" t="s">
        <v>22</v>
      </c>
      <c r="B16" s="21" t="s">
        <v>23</v>
      </c>
      <c r="C16" s="29">
        <f>C17+C18+C19</f>
        <v>9282061</v>
      </c>
      <c r="D16" s="29">
        <f>D17+D18+D19</f>
        <v>6186003.2999999998</v>
      </c>
      <c r="E16" s="19">
        <f t="shared" si="0"/>
        <v>66.64471715926021</v>
      </c>
      <c r="G16" s="20"/>
    </row>
    <row r="17" spans="1:7" ht="17.45" customHeight="1" x14ac:dyDescent="0.2">
      <c r="A17" s="23" t="s">
        <v>24</v>
      </c>
      <c r="B17" s="24" t="s">
        <v>25</v>
      </c>
      <c r="C17" s="25">
        <v>8015132</v>
      </c>
      <c r="D17" s="27">
        <v>5638315</v>
      </c>
      <c r="E17" s="19">
        <f t="shared" si="0"/>
        <v>70.34587827124993</v>
      </c>
      <c r="G17" s="20"/>
    </row>
    <row r="18" spans="1:7" ht="16.899999999999999" customHeight="1" x14ac:dyDescent="0.2">
      <c r="A18" s="23" t="s">
        <v>26</v>
      </c>
      <c r="B18" s="24" t="s">
        <v>27</v>
      </c>
      <c r="C18" s="27">
        <v>1263233</v>
      </c>
      <c r="D18" s="25">
        <v>545329.30000000005</v>
      </c>
      <c r="E18" s="19">
        <f t="shared" si="0"/>
        <v>43.169336139888685</v>
      </c>
      <c r="G18" s="20"/>
    </row>
    <row r="19" spans="1:7" ht="15.6" customHeight="1" x14ac:dyDescent="0.2">
      <c r="A19" s="23" t="s">
        <v>28</v>
      </c>
      <c r="B19" s="24" t="s">
        <v>29</v>
      </c>
      <c r="C19" s="25">
        <v>3696</v>
      </c>
      <c r="D19" s="27">
        <v>2359</v>
      </c>
      <c r="E19" s="19">
        <f t="shared" si="0"/>
        <v>63.825757575757578</v>
      </c>
      <c r="G19" s="20"/>
    </row>
    <row r="20" spans="1:7" ht="17.45" hidden="1" customHeight="1" x14ac:dyDescent="0.2">
      <c r="A20" s="23" t="s">
        <v>30</v>
      </c>
      <c r="B20" s="24" t="s">
        <v>31</v>
      </c>
      <c r="C20" s="32"/>
      <c r="D20" s="33"/>
      <c r="E20" s="19" t="e">
        <f t="shared" si="0"/>
        <v>#DIV/0!</v>
      </c>
      <c r="G20" s="20"/>
    </row>
    <row r="21" spans="1:7" s="15" customFormat="1" ht="30.6" customHeight="1" x14ac:dyDescent="0.2">
      <c r="A21" s="16" t="s">
        <v>32</v>
      </c>
      <c r="B21" s="21" t="s">
        <v>33</v>
      </c>
      <c r="C21" s="29">
        <v>18167</v>
      </c>
      <c r="D21" s="29">
        <f>D22+D23</f>
        <v>22334.5</v>
      </c>
      <c r="E21" s="19">
        <f t="shared" si="0"/>
        <v>122.93994605603567</v>
      </c>
      <c r="G21" s="20"/>
    </row>
    <row r="22" spans="1:7" ht="18.600000000000001" customHeight="1" x14ac:dyDescent="0.2">
      <c r="A22" s="23" t="s">
        <v>34</v>
      </c>
      <c r="B22" s="24" t="s">
        <v>35</v>
      </c>
      <c r="C22" s="25">
        <v>6815</v>
      </c>
      <c r="D22" s="27">
        <v>10407.6</v>
      </c>
      <c r="E22" s="19">
        <f t="shared" si="0"/>
        <v>152.71606749816581</v>
      </c>
      <c r="G22" s="20"/>
    </row>
    <row r="23" spans="1:7" ht="45" x14ac:dyDescent="0.2">
      <c r="A23" s="23" t="s">
        <v>36</v>
      </c>
      <c r="B23" s="24" t="s">
        <v>37</v>
      </c>
      <c r="C23" s="27">
        <v>10505</v>
      </c>
      <c r="D23" s="25">
        <v>11926.9</v>
      </c>
      <c r="E23" s="19">
        <f t="shared" si="0"/>
        <v>113.53545930509281</v>
      </c>
      <c r="G23" s="20"/>
    </row>
    <row r="24" spans="1:7" s="15" customFormat="1" ht="19.149999999999999" customHeight="1" x14ac:dyDescent="0.2">
      <c r="A24" s="16" t="s">
        <v>38</v>
      </c>
      <c r="B24" s="34" t="s">
        <v>39</v>
      </c>
      <c r="C24" s="35">
        <v>136519</v>
      </c>
      <c r="D24" s="29">
        <v>98192.767000000007</v>
      </c>
      <c r="E24" s="19">
        <f t="shared" si="0"/>
        <v>71.926081351313741</v>
      </c>
      <c r="F24" s="22"/>
      <c r="G24" s="20"/>
    </row>
    <row r="25" spans="1:7" ht="33" customHeight="1" x14ac:dyDescent="0.2">
      <c r="A25" s="16" t="s">
        <v>40</v>
      </c>
      <c r="B25" s="21" t="s">
        <v>41</v>
      </c>
      <c r="C25" s="29">
        <v>0</v>
      </c>
      <c r="D25" s="35">
        <v>-1929.5</v>
      </c>
      <c r="E25" s="19"/>
      <c r="G25" s="20"/>
    </row>
    <row r="26" spans="1:7" s="15" customFormat="1" ht="44.25" customHeight="1" x14ac:dyDescent="0.2">
      <c r="A26" s="16" t="s">
        <v>42</v>
      </c>
      <c r="B26" s="21" t="s">
        <v>43</v>
      </c>
      <c r="C26" s="36">
        <v>282123.3</v>
      </c>
      <c r="D26" s="37">
        <v>228036.3</v>
      </c>
      <c r="E26" s="19">
        <f t="shared" si="0"/>
        <v>80.828595156798471</v>
      </c>
      <c r="G26" s="20"/>
    </row>
    <row r="27" spans="1:7" s="15" customFormat="1" ht="15.6" customHeight="1" x14ac:dyDescent="0.2">
      <c r="A27" s="16" t="s">
        <v>44</v>
      </c>
      <c r="B27" s="34" t="s">
        <v>45</v>
      </c>
      <c r="C27" s="29">
        <v>1207338.2</v>
      </c>
      <c r="D27" s="29">
        <v>709212.7</v>
      </c>
      <c r="E27" s="19">
        <f t="shared" si="0"/>
        <v>58.74184217810717</v>
      </c>
      <c r="G27" s="20"/>
    </row>
    <row r="28" spans="1:7" s="15" customFormat="1" ht="34.9" customHeight="1" x14ac:dyDescent="0.2">
      <c r="A28" s="16" t="s">
        <v>46</v>
      </c>
      <c r="B28" s="21" t="s">
        <v>47</v>
      </c>
      <c r="C28" s="38">
        <v>142093.20000000001</v>
      </c>
      <c r="D28" s="19">
        <v>122440.6</v>
      </c>
      <c r="E28" s="19">
        <f t="shared" si="0"/>
        <v>86.169218512919684</v>
      </c>
      <c r="G28" s="20"/>
    </row>
    <row r="29" spans="1:7" s="15" customFormat="1" ht="32.450000000000003" customHeight="1" x14ac:dyDescent="0.2">
      <c r="A29" s="16" t="s">
        <v>48</v>
      </c>
      <c r="B29" s="34" t="s">
        <v>49</v>
      </c>
      <c r="C29" s="38">
        <v>714.6</v>
      </c>
      <c r="D29" s="19">
        <v>5238.2</v>
      </c>
      <c r="E29" s="19">
        <f t="shared" si="0"/>
        <v>733.02546879373074</v>
      </c>
      <c r="G29" s="20"/>
    </row>
    <row r="30" spans="1:7" s="15" customFormat="1" ht="18" customHeight="1" x14ac:dyDescent="0.2">
      <c r="A30" s="16" t="s">
        <v>50</v>
      </c>
      <c r="B30" s="34" t="s">
        <v>51</v>
      </c>
      <c r="C30" s="29">
        <v>338</v>
      </c>
      <c r="D30" s="29">
        <v>56.4</v>
      </c>
      <c r="E30" s="19">
        <f t="shared" si="0"/>
        <v>16.68639053254438</v>
      </c>
      <c r="G30" s="20"/>
    </row>
    <row r="31" spans="1:7" s="15" customFormat="1" ht="16.149999999999999" customHeight="1" x14ac:dyDescent="0.2">
      <c r="A31" s="16" t="s">
        <v>52</v>
      </c>
      <c r="B31" s="21" t="s">
        <v>53</v>
      </c>
      <c r="C31" s="29">
        <v>749838.6</v>
      </c>
      <c r="D31" s="29">
        <v>655448.9</v>
      </c>
      <c r="E31" s="19">
        <f t="shared" si="0"/>
        <v>87.411997728577859</v>
      </c>
      <c r="G31" s="20"/>
    </row>
    <row r="32" spans="1:7" s="15" customFormat="1" ht="22.9" customHeight="1" x14ac:dyDescent="0.2">
      <c r="A32" s="16" t="s">
        <v>54</v>
      </c>
      <c r="B32" s="21" t="s">
        <v>55</v>
      </c>
      <c r="C32" s="29">
        <v>0</v>
      </c>
      <c r="D32" s="29">
        <v>1249.2</v>
      </c>
      <c r="E32" s="19"/>
      <c r="G32" s="20"/>
    </row>
    <row r="33" spans="1:7" s="15" customFormat="1" ht="18.600000000000001" customHeight="1" x14ac:dyDescent="0.2">
      <c r="A33" s="16" t="s">
        <v>56</v>
      </c>
      <c r="B33" s="21" t="s">
        <v>57</v>
      </c>
      <c r="C33" s="19">
        <f>C34+C39+C40+C41+C43+C44</f>
        <v>32830692.399999995</v>
      </c>
      <c r="D33" s="19">
        <f>D34+D39+D40+D41+D43+D44+D42</f>
        <v>22533057</v>
      </c>
      <c r="E33" s="19">
        <f t="shared" si="0"/>
        <v>68.634120552388964</v>
      </c>
      <c r="G33" s="20"/>
    </row>
    <row r="34" spans="1:7" s="15" customFormat="1" ht="30.6" customHeight="1" x14ac:dyDescent="0.2">
      <c r="A34" s="7" t="s">
        <v>58</v>
      </c>
      <c r="B34" s="39" t="s">
        <v>59</v>
      </c>
      <c r="C34" s="40">
        <f>C35+C36+C37+C38</f>
        <v>31445141.499999996</v>
      </c>
      <c r="D34" s="40">
        <f>D35+D36+D37+D38</f>
        <v>21351966</v>
      </c>
      <c r="E34" s="19">
        <f t="shared" si="0"/>
        <v>67.902273551543729</v>
      </c>
      <c r="G34" s="20"/>
    </row>
    <row r="35" spans="1:7" s="15" customFormat="1" ht="30.6" customHeight="1" x14ac:dyDescent="0.2">
      <c r="A35" s="41" t="s">
        <v>60</v>
      </c>
      <c r="B35" s="42" t="s">
        <v>61</v>
      </c>
      <c r="C35" s="43">
        <v>13608386.5</v>
      </c>
      <c r="D35" s="43">
        <v>10245743.699999999</v>
      </c>
      <c r="E35" s="44">
        <f t="shared" si="0"/>
        <v>75.289922872193543</v>
      </c>
      <c r="G35" s="20"/>
    </row>
    <row r="36" spans="1:7" s="15" customFormat="1" ht="30.6" customHeight="1" x14ac:dyDescent="0.2">
      <c r="A36" s="41" t="s">
        <v>62</v>
      </c>
      <c r="B36" s="42" t="s">
        <v>63</v>
      </c>
      <c r="C36" s="43">
        <v>14226339.9</v>
      </c>
      <c r="D36" s="43">
        <v>8453055.0999999996</v>
      </c>
      <c r="E36" s="44">
        <f t="shared" si="0"/>
        <v>59.418340623226641</v>
      </c>
      <c r="G36" s="20"/>
    </row>
    <row r="37" spans="1:7" s="15" customFormat="1" ht="30.6" customHeight="1" x14ac:dyDescent="0.2">
      <c r="A37" s="41" t="s">
        <v>64</v>
      </c>
      <c r="B37" s="42" t="s">
        <v>65</v>
      </c>
      <c r="C37" s="43">
        <v>2281010.4</v>
      </c>
      <c r="D37" s="43">
        <v>1762189.1</v>
      </c>
      <c r="E37" s="44">
        <f t="shared" si="0"/>
        <v>77.254759557431214</v>
      </c>
      <c r="G37" s="20"/>
    </row>
    <row r="38" spans="1:7" s="15" customFormat="1" ht="30.6" customHeight="1" x14ac:dyDescent="0.2">
      <c r="A38" s="41" t="s">
        <v>66</v>
      </c>
      <c r="B38" s="45" t="s">
        <v>67</v>
      </c>
      <c r="C38" s="43">
        <v>1329404.7</v>
      </c>
      <c r="D38" s="43">
        <v>890978.1</v>
      </c>
      <c r="E38" s="44">
        <f t="shared" si="0"/>
        <v>67.020832708053462</v>
      </c>
      <c r="G38" s="20"/>
    </row>
    <row r="39" spans="1:7" s="15" customFormat="1" ht="30.6" customHeight="1" x14ac:dyDescent="0.2">
      <c r="A39" s="7" t="s">
        <v>68</v>
      </c>
      <c r="B39" s="46" t="s">
        <v>69</v>
      </c>
      <c r="C39" s="47">
        <v>730931.5</v>
      </c>
      <c r="D39" s="47">
        <v>526724.9</v>
      </c>
      <c r="E39" s="19">
        <f t="shared" si="0"/>
        <v>72.062142622119865</v>
      </c>
      <c r="G39" s="20"/>
    </row>
    <row r="40" spans="1:7" s="15" customFormat="1" ht="31.15" customHeight="1" x14ac:dyDescent="0.2">
      <c r="A40" s="7" t="s">
        <v>70</v>
      </c>
      <c r="B40" s="46" t="s">
        <v>71</v>
      </c>
      <c r="C40" s="19">
        <v>756.9</v>
      </c>
      <c r="D40" s="19">
        <v>696.9</v>
      </c>
      <c r="E40" s="19">
        <f t="shared" si="0"/>
        <v>92.072929052715025</v>
      </c>
      <c r="F40" s="48"/>
      <c r="G40" s="20"/>
    </row>
    <row r="41" spans="1:7" s="15" customFormat="1" ht="27.75" customHeight="1" x14ac:dyDescent="0.2">
      <c r="A41" s="7" t="s">
        <v>72</v>
      </c>
      <c r="B41" s="46" t="s">
        <v>73</v>
      </c>
      <c r="C41" s="19">
        <v>7865.9</v>
      </c>
      <c r="D41" s="19">
        <v>7672.6</v>
      </c>
      <c r="E41" s="19">
        <f t="shared" si="0"/>
        <v>97.542557113617008</v>
      </c>
      <c r="G41" s="20"/>
    </row>
    <row r="42" spans="1:7" s="15" customFormat="1" ht="99.75" x14ac:dyDescent="0.2">
      <c r="A42" s="7" t="s">
        <v>74</v>
      </c>
      <c r="B42" s="46" t="s">
        <v>75</v>
      </c>
      <c r="C42" s="19">
        <v>0</v>
      </c>
      <c r="D42" s="19">
        <v>0</v>
      </c>
      <c r="E42" s="19"/>
      <c r="G42" s="20"/>
    </row>
    <row r="43" spans="1:7" s="15" customFormat="1" ht="64.150000000000006" customHeight="1" x14ac:dyDescent="0.2">
      <c r="A43" s="7" t="s">
        <v>76</v>
      </c>
      <c r="B43" s="46" t="s">
        <v>77</v>
      </c>
      <c r="C43" s="49">
        <v>778241.1</v>
      </c>
      <c r="D43" s="50">
        <v>778241.1</v>
      </c>
      <c r="E43" s="19">
        <f t="shared" si="0"/>
        <v>100</v>
      </c>
      <c r="G43" s="20"/>
    </row>
    <row r="44" spans="1:7" s="15" customFormat="1" ht="63" customHeight="1" x14ac:dyDescent="0.2">
      <c r="A44" s="7" t="s">
        <v>78</v>
      </c>
      <c r="B44" s="46" t="s">
        <v>79</v>
      </c>
      <c r="C44" s="50">
        <v>-132244.5</v>
      </c>
      <c r="D44" s="49">
        <v>-132244.5</v>
      </c>
      <c r="E44" s="19">
        <f t="shared" si="0"/>
        <v>100</v>
      </c>
      <c r="G44" s="20"/>
    </row>
    <row r="45" spans="1:7" s="51" customFormat="1" ht="19.149999999999999" customHeight="1" x14ac:dyDescent="0.25">
      <c r="A45" s="16"/>
      <c r="B45" s="21" t="s">
        <v>80</v>
      </c>
      <c r="C45" s="19">
        <f>C7+C33</f>
        <v>114283179.69999999</v>
      </c>
      <c r="D45" s="19">
        <f>D7+D33</f>
        <v>76791332.666999996</v>
      </c>
      <c r="E45" s="19">
        <f t="shared" si="0"/>
        <v>67.193906284880882</v>
      </c>
      <c r="G45" s="20"/>
    </row>
  </sheetData>
  <mergeCells count="4">
    <mergeCell ref="C1:E1"/>
    <mergeCell ref="A2:E2"/>
    <mergeCell ref="A3:E3"/>
    <mergeCell ref="D4:E4"/>
  </mergeCells>
  <pageMargins left="0.19685039370078738" right="0" top="0" bottom="0" header="0.31496099999999999" footer="0.31496099999999999"/>
  <pageSetup paperSize="9" scale="85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отчет</vt:lpstr>
      <vt:lpstr>отчет!Область_печати</vt:lpstr>
    </vt:vector>
  </TitlesOfParts>
  <Company>findep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rtv</dc:creator>
  <cp:lastModifiedBy>Полонянкина Виктория Викторовна (pvv)</cp:lastModifiedBy>
  <cp:revision>2</cp:revision>
  <cp:lastPrinted>2024-10-25T02:31:44Z</cp:lastPrinted>
  <dcterms:created xsi:type="dcterms:W3CDTF">2004-09-11T05:05:00Z</dcterms:created>
  <dcterms:modified xsi:type="dcterms:W3CDTF">2024-10-25T08:17:40Z</dcterms:modified>
  <cp:version>786432</cp:version>
</cp:coreProperties>
</file>