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отчет" sheetId="1" state="visible" r:id="rId1"/>
  </sheets>
  <definedNames>
    <definedName name="_xlnm.Print_Area" localSheetId="0" hidden="0">'отчет'!$A$1:$E$46</definedName>
  </definedNames>
  <calcPr/>
</workbook>
</file>

<file path=xl/sharedStrings.xml><?xml version="1.0" encoding="utf-8"?>
<sst xmlns="http://schemas.openxmlformats.org/spreadsheetml/2006/main" count="84" uniqueCount="84">
  <si>
    <t>ИНФОРМАЦИЯ</t>
  </si>
  <si>
    <t xml:space="preserve">об исполнении областного бюджета Томской области на 1 июля 2024 года</t>
  </si>
  <si>
    <t xml:space="preserve">Коды бюджетной классификации 
Российской Федерации</t>
  </si>
  <si>
    <t xml:space="preserve">Наименование доходов</t>
  </si>
  <si>
    <t xml:space="preserve">План 
на 2024 год             (по данным Ф. 0503317 на 01.07.2024)</t>
  </si>
  <si>
    <t xml:space="preserve">Исполнено
на 01.07.2024 (по данным Ф. 0503317 на 01.07.2024)</t>
  </si>
  <si>
    <t xml:space="preserve">% исполнения к плановым назначениям на 2024 год </t>
  </si>
  <si>
    <t xml:space="preserve">1 00 00000 00 0000 000</t>
  </si>
  <si>
    <t xml:space="preserve">НАЛОГОВЫЕ И НЕНАЛОГОВЫЕ ДОХОДЫ</t>
  </si>
  <si>
    <t xml:space="preserve">1 01 00000 00 0000 000</t>
  </si>
  <si>
    <t xml:space="preserve">Налоги на прибыль, доходы</t>
  </si>
  <si>
    <t xml:space="preserve">1 01 01000 00 0000 110</t>
  </si>
  <si>
    <t xml:space="preserve">Налог на прибыль организаций</t>
  </si>
  <si>
    <t xml:space="preserve">1 01 02000 01 0000 110</t>
  </si>
  <si>
    <t xml:space="preserve">Налог на доходы физических лиц</t>
  </si>
  <si>
    <t xml:space="preserve">1 03 00000 00 0000 000</t>
  </si>
  <si>
    <t xml:space="preserve">Налоги на товары (работы, услуги), реализуемые на территории Российской Федерации</t>
  </si>
  <si>
    <t xml:space="preserve">1 03 02000 01 0000 110</t>
  </si>
  <si>
    <t xml:space="preserve">Акцизы по подакцизным товарам (продукции), производимым на территории Российской Федерации</t>
  </si>
  <si>
    <t xml:space="preserve">1 05 00000 00 0000 000</t>
  </si>
  <si>
    <t xml:space="preserve">Налоги на совокупный доход</t>
  </si>
  <si>
    <t xml:space="preserve">1 05 01000 00 0000 110</t>
  </si>
  <si>
    <t xml:space="preserve">Налог, взимаемый в связи с применением упрощенной системы налогообложения</t>
  </si>
  <si>
    <t xml:space="preserve">1 05 06000 01 0000 110</t>
  </si>
  <si>
    <t xml:space="preserve">Налог на профессиональный доход</t>
  </si>
  <si>
    <t xml:space="preserve">1 06 00000 00 0000 000</t>
  </si>
  <si>
    <t xml:space="preserve">Налоги на имущество</t>
  </si>
  <si>
    <t xml:space="preserve">1 06 02000 02 0000 110</t>
  </si>
  <si>
    <t xml:space="preserve">Налог на имущество организаций</t>
  </si>
  <si>
    <t xml:space="preserve">1 06 04000 02 0000 110</t>
  </si>
  <si>
    <t xml:space="preserve">Транспортный налог</t>
  </si>
  <si>
    <t xml:space="preserve">1 06 05000 02 0000 110</t>
  </si>
  <si>
    <t xml:space="preserve">Налог на игорный бизнес</t>
  </si>
  <si>
    <t xml:space="preserve">1 06 06000 00 0000 110</t>
  </si>
  <si>
    <t xml:space="preserve">Земельный налог</t>
  </si>
  <si>
    <t xml:space="preserve">1 07 00000 00 0000 000</t>
  </si>
  <si>
    <t xml:space="preserve">Налоги, сборы и регулярные платежи за пользование природными ресурсами</t>
  </si>
  <si>
    <t xml:space="preserve">1 07 01000 01 0000 110</t>
  </si>
  <si>
    <t xml:space="preserve">Налог на добычу полезных ископаемых</t>
  </si>
  <si>
    <t xml:space="preserve">1 07 04000 01 0000 110</t>
  </si>
  <si>
    <t xml:space="preserve">Сборы за пользование объектами животного мира и за пользование объектами водных биологических ресурсов</t>
  </si>
  <si>
    <t xml:space="preserve">1 08 00000 00 0000 000</t>
  </si>
  <si>
    <t xml:space="preserve">Государственная пошлина</t>
  </si>
  <si>
    <t xml:space="preserve">1 09 00000 00 0000 000</t>
  </si>
  <si>
    <t xml:space="preserve">Задолженность и перерасчеты по отмененным налогам, сборам и иным обязательным платежам</t>
  </si>
  <si>
    <t xml:space="preserve">1 11 00000 00 0000 000</t>
  </si>
  <si>
    <t xml:space="preserve">Доходы от использования имущества, находящегося в государственной и муниципальной собственности</t>
  </si>
  <si>
    <t xml:space="preserve">1 12 00000 00 0000 000</t>
  </si>
  <si>
    <t xml:space="preserve">Платежи при пользовании природными ресурсами</t>
  </si>
  <si>
    <t xml:space="preserve">1 13 00000 00 0000 000</t>
  </si>
  <si>
    <t xml:space="preserve">Доходы от оказания платных услуг и компенсации затрат государства</t>
  </si>
  <si>
    <t xml:space="preserve">1 14 00000 00 0000 000</t>
  </si>
  <si>
    <t xml:space="preserve">Доходы от продажи материальных и нематериальных активов</t>
  </si>
  <si>
    <t xml:space="preserve">1 15 00000 00 0000 000</t>
  </si>
  <si>
    <t xml:space="preserve">Административные  платежи и сборы</t>
  </si>
  <si>
    <t xml:space="preserve">1 16 00000 00 0000 000</t>
  </si>
  <si>
    <t xml:space="preserve">Штрафы, санкции, возмещение ущерба</t>
  </si>
  <si>
    <t xml:space="preserve">1 17 00000 00 0000 000</t>
  </si>
  <si>
    <t xml:space="preserve">Прочие неналоговые доходы</t>
  </si>
  <si>
    <t xml:space="preserve">2 00 00000 00 0000 000</t>
  </si>
  <si>
    <t xml:space="preserve">БЕЗВОЗМЕЗДНЫЕ ПОСТУПЛЕНИЯ</t>
  </si>
  <si>
    <t xml:space="preserve">2 02 00000 00 0000 000</t>
  </si>
  <si>
    <t xml:space="preserve">Безвозмездные поступления от других бюджетов бюджетной системы Российской Федерации</t>
  </si>
  <si>
    <t xml:space="preserve">2 02 10000 00 0000 150</t>
  </si>
  <si>
    <t xml:space="preserve">Дотации бюджетам бюджетной системы Российской Федерации</t>
  </si>
  <si>
    <t xml:space="preserve">2 02 20000 00 0000 150</t>
  </si>
  <si>
    <t xml:space="preserve">Субсидии бюджетам бюджетной системы Российской Федерации (межбюджетные субсидии)</t>
  </si>
  <si>
    <t xml:space="preserve">2 02 30000 00 0000 150</t>
  </si>
  <si>
    <t xml:space="preserve">Субвенции бюджетам бюджетной системы Российской Федерации </t>
  </si>
  <si>
    <t xml:space="preserve">2 02 40000 00 0000 150</t>
  </si>
  <si>
    <t xml:space="preserve">Иные межбюджетные трансферты</t>
  </si>
  <si>
    <t xml:space="preserve">2 03 00000 00 0000 000</t>
  </si>
  <si>
    <t xml:space="preserve">Безвозмездные поступления от государственных (муниципальных) организаций</t>
  </si>
  <si>
    <t xml:space="preserve">2 04 00000 00 0000 000</t>
  </si>
  <si>
    <t xml:space="preserve">Безвозмездные поступления от негосударственных организаций</t>
  </si>
  <si>
    <t xml:space="preserve">2 07 00000 00 0000 000</t>
  </si>
  <si>
    <t xml:space="preserve">Прочие безвозмездные поступления </t>
  </si>
  <si>
    <t xml:space="preserve">2 08 00000 00 0000 000</t>
  </si>
  <si>
    <t xml:space="preserve"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</si>
  <si>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2 18 00000 00 0000 000</t>
  </si>
  <si>
    <t xml:space="preserve"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</si>
  <si>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</si>
  <si>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</si>
  <si>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 xml:space="preserve">ВСЕГО ДОХОДОВ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</si>
</sst>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6">
    <numFmt numFmtId="160" formatCode="_-* #,##0.00&quot;р.&quot;_-;\-* #,##0.00&quot;р.&quot;_-;_-* &quot;-&quot;??&quot;р.&quot;_-;_-@_-"/>
    <numFmt numFmtId="161" formatCode="_-* #,##0&quot;р.&quot;_-;\-* #,##0&quot;р.&quot;_-;_-* &quot;-&quot;&quot;р.&quot;_-;_-@_-"/>
    <numFmt numFmtId="162" formatCode="_-* #,##0.00_р_._-;\-* #,##0.00_р_._-;_-* &quot;-&quot;??_р_._-;_-@_-"/>
    <numFmt numFmtId="163" formatCode="_-* #,##0_р_._-;\-* #,##0_р_._-;_-* &quot;-&quot;_р_._-;_-@_-"/>
    <numFmt numFmtId="164" formatCode="#,##0.0"/>
    <numFmt numFmtId="165" formatCode="0.0"/>
  </numFmts>
  <fonts count="33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indexed="4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u/>
      <sz val="10.000000"/>
      <color indexed="20"/>
      <name val="Arial Cy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10.000000"/>
      <name val="Times New Roman"/>
    </font>
    <font>
      <b/>
      <sz val="12.000000"/>
      <name val="Times New Roman"/>
    </font>
    <font>
      <sz val="13.000000"/>
      <name val="Times New Roman"/>
    </font>
    <font>
      <b/>
      <sz val="13.000000"/>
      <name val="Times New Roman"/>
    </font>
    <font>
      <sz val="12.000000"/>
      <name val="Times New Roman"/>
    </font>
    <font>
      <b/>
      <sz val="10.000000"/>
      <name val="Times New Roman"/>
    </font>
    <font>
      <b/>
      <sz val="11.000000"/>
      <name val="Times New Roman"/>
    </font>
    <font>
      <b/>
      <sz val="12.000000"/>
      <name val="PT Astra Serif"/>
    </font>
    <font>
      <b/>
      <sz val="9.000000"/>
      <name val="Times New Roman"/>
    </font>
    <font>
      <sz val="11.000000"/>
      <name val="Times New Roman"/>
    </font>
    <font>
      <sz val="11.000000"/>
      <name val="PT Astra Serif"/>
    </font>
    <font>
      <b/>
      <sz val="11.000000"/>
      <name val="PT Astra Serif"/>
    </font>
    <font>
      <b/>
      <sz val="11.000000"/>
      <color theme="1" tint="0"/>
      <name val="PT Astra Serif"/>
    </font>
  </fonts>
  <fills count="34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theme="0" tint="0"/>
        <bgColor theme="0" tint="0"/>
      </patternFill>
    </fill>
  </fills>
  <borders count="17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>
      <alignment vertical="top"/>
    </xf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14" fillId="0" borderId="0" numFmtId="0" applyNumberFormat="1" applyFont="1" applyFill="1" applyBorder="1">
      <alignment vertical="top"/>
    </xf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32" borderId="0" numFmtId="0" applyNumberFormat="1" applyFont="1" applyFill="1" applyBorder="1"/>
  </cellStyleXfs>
  <cellXfs count="57">
    <xf fontId="0" fillId="0" borderId="0" numFmtId="0" xfId="0"/>
    <xf fontId="20" fillId="33" borderId="0" numFmtId="0" xfId="0" applyFont="1" applyFill="1"/>
    <xf fontId="20" fillId="33" borderId="0" numFmtId="0" xfId="0" applyFont="1" applyFill="1" applyAlignment="1">
      <alignment vertical="center"/>
    </xf>
    <xf fontId="20" fillId="0" borderId="0" numFmtId="0" xfId="0" applyFont="1" applyAlignment="1">
      <alignment vertical="center"/>
    </xf>
    <xf fontId="20" fillId="0" borderId="0" numFmtId="3" xfId="0" applyNumberFormat="1" applyFont="1" applyAlignment="1">
      <alignment vertical="center"/>
    </xf>
    <xf fontId="21" fillId="33" borderId="0" numFmtId="0" xfId="0" applyFont="1" applyFill="1" applyAlignment="1">
      <alignment horizontal="center" wrapText="1"/>
    </xf>
    <xf fontId="22" fillId="33" borderId="0" numFmtId="0" xfId="0" applyFont="1" applyFill="1" applyAlignment="1">
      <alignment horizontal="right" wrapText="1"/>
    </xf>
    <xf fontId="23" fillId="33" borderId="0" numFmtId="0" xfId="0" applyFont="1" applyFill="1" applyAlignment="1">
      <alignment horizontal="center" wrapText="1"/>
    </xf>
    <xf fontId="23" fillId="33" borderId="0" numFmtId="0" xfId="0" applyFont="1" applyFill="1" applyAlignment="1">
      <alignment horizontal="center" vertical="center" wrapText="1"/>
    </xf>
    <xf fontId="23" fillId="0" borderId="0" numFmtId="0" xfId="0" applyFont="1" applyAlignment="1">
      <alignment horizontal="center" vertical="center" wrapText="1"/>
    </xf>
    <xf fontId="24" fillId="33" borderId="10" numFmtId="0" xfId="0" applyFont="1" applyFill="1" applyBorder="1" applyAlignment="1">
      <alignment horizontal="right" vertical="center"/>
    </xf>
    <xf fontId="25" fillId="33" borderId="11" numFmtId="0" xfId="0" applyFont="1" applyFill="1" applyBorder="1" applyAlignment="1">
      <alignment horizontal="center" vertical="center" wrapText="1"/>
    </xf>
    <xf fontId="26" fillId="33" borderId="11" numFmtId="0" xfId="0" applyFont="1" applyFill="1" applyBorder="1" applyAlignment="1">
      <alignment horizontal="center" vertical="center"/>
    </xf>
    <xf fontId="27" fillId="0" borderId="11" numFmtId="0" xfId="0" applyFont="1" applyBorder="1" applyAlignment="1">
      <alignment horizontal="center" vertical="center" wrapText="1"/>
    </xf>
    <xf fontId="27" fillId="0" borderId="11" numFmtId="3" xfId="0" applyNumberFormat="1" applyFont="1" applyBorder="1" applyAlignment="1">
      <alignment horizontal="center" vertical="center" wrapText="1"/>
    </xf>
    <xf fontId="26" fillId="0" borderId="11" numFmtId="3" xfId="0" applyNumberFormat="1" applyFont="1" applyBorder="1" applyAlignment="1">
      <alignment horizontal="center" vertical="center" wrapText="1"/>
    </xf>
    <xf fontId="28" fillId="33" borderId="11" numFmtId="0" xfId="0" applyFont="1" applyFill="1" applyBorder="1" applyAlignment="1">
      <alignment horizontal="center"/>
    </xf>
    <xf fontId="28" fillId="33" borderId="11" numFmtId="0" xfId="0" applyFont="1" applyFill="1" applyBorder="1" applyAlignment="1">
      <alignment horizontal="center" vertical="center"/>
    </xf>
    <xf fontId="28" fillId="0" borderId="11" numFmtId="0" xfId="0" applyFont="1" applyBorder="1" applyAlignment="1">
      <alignment horizontal="center" vertical="center"/>
    </xf>
    <xf fontId="28" fillId="0" borderId="11" numFmtId="3" xfId="0" applyNumberFormat="1" applyFont="1" applyBorder="1" applyAlignment="1">
      <alignment horizontal="center" vertical="center" wrapText="1"/>
    </xf>
    <xf fontId="25" fillId="33" borderId="0" numFmtId="0" xfId="0" applyFont="1" applyFill="1"/>
    <xf fontId="26" fillId="33" borderId="11" numFmtId="1" xfId="0" applyNumberFormat="1" applyFont="1" applyFill="1" applyBorder="1" applyAlignment="1">
      <alignment horizontal="center" vertical="center"/>
    </xf>
    <xf fontId="26" fillId="33" borderId="11" numFmtId="0" xfId="0" applyFont="1" applyFill="1" applyBorder="1" applyAlignment="1">
      <alignment horizontal="left" vertical="center"/>
    </xf>
    <xf fontId="26" fillId="33" borderId="11" numFmtId="164" xfId="0" applyNumberFormat="1" applyFont="1" applyFill="1" applyBorder="1" applyAlignment="1">
      <alignment horizontal="right" vertical="center"/>
    </xf>
    <xf fontId="26" fillId="33" borderId="11" numFmtId="164" xfId="0" applyNumberFormat="1" applyFont="1" applyFill="1" applyBorder="1" applyAlignment="1">
      <alignment vertical="center"/>
    </xf>
    <xf fontId="25" fillId="33" borderId="0" numFmtId="165" xfId="0" applyNumberFormat="1" applyFont="1" applyFill="1"/>
    <xf fontId="26" fillId="33" borderId="11" numFmtId="0" xfId="0" applyFont="1" applyFill="1" applyBorder="1" applyAlignment="1">
      <alignment vertical="center" wrapText="1"/>
    </xf>
    <xf fontId="25" fillId="33" borderId="0" numFmtId="164" xfId="0" applyNumberFormat="1" applyFont="1" applyFill="1"/>
    <xf fontId="29" fillId="33" borderId="11" numFmtId="1" xfId="0" applyNumberFormat="1" applyFont="1" applyFill="1" applyBorder="1" applyAlignment="1">
      <alignment horizontal="center" vertical="center"/>
    </xf>
    <xf fontId="29" fillId="33" borderId="11" numFmtId="0" xfId="0" applyFont="1" applyFill="1" applyBorder="1" applyAlignment="1">
      <alignment horizontal="left" vertical="center" wrapText="1"/>
    </xf>
    <xf fontId="30" fillId="33" borderId="0" numFmtId="164" xfId="0" applyNumberFormat="1" applyFont="1" applyFill="1" applyAlignment="1">
      <alignment vertical="center"/>
    </xf>
    <xf fontId="30" fillId="33" borderId="11" numFmtId="164" xfId="0" applyNumberFormat="1" applyFont="1" applyFill="1" applyBorder="1" applyAlignment="1" applyProtection="1">
      <alignment horizontal="right"/>
    </xf>
    <xf fontId="30" fillId="33" borderId="11" numFmtId="164" xfId="0" applyNumberFormat="1" applyFont="1" applyFill="1" applyBorder="1" applyAlignment="1">
      <alignment vertical="center"/>
    </xf>
    <xf fontId="30" fillId="33" borderId="0" numFmtId="164" xfId="0" applyNumberFormat="1" applyFont="1" applyFill="1" applyAlignment="1" applyProtection="1">
      <alignment horizontal="right"/>
    </xf>
    <xf fontId="31" fillId="33" borderId="11" numFmtId="164" xfId="0" applyNumberFormat="1" applyFont="1" applyFill="1" applyBorder="1" applyAlignment="1">
      <alignment vertical="center"/>
    </xf>
    <xf fontId="30" fillId="33" borderId="11" numFmtId="1" xfId="0" applyNumberFormat="1" applyFont="1" applyFill="1" applyBorder="1" applyAlignment="1">
      <alignment horizontal="center" vertical="center" wrapText="1"/>
    </xf>
    <xf fontId="30" fillId="33" borderId="11" numFmtId="0" xfId="0" applyFont="1" applyFill="1" applyBorder="1" applyAlignment="1">
      <alignment horizontal="left" vertical="center" wrapText="1"/>
    </xf>
    <xf fontId="29" fillId="33" borderId="11" numFmtId="164" xfId="0" applyNumberFormat="1" applyFont="1" applyFill="1" applyBorder="1" applyAlignment="1">
      <alignment horizontal="right" vertical="center" wrapText="1"/>
    </xf>
    <xf fontId="29" fillId="33" borderId="11" numFmtId="164" xfId="0" applyNumberFormat="1" applyFont="1" applyFill="1" applyBorder="1" applyAlignment="1">
      <alignment vertical="center"/>
    </xf>
    <xf fontId="26" fillId="33" borderId="11" numFmtId="0" xfId="0" applyFont="1" applyFill="1" applyBorder="1" applyAlignment="1">
      <alignment horizontal="left" vertical="center" wrapText="1"/>
    </xf>
    <xf fontId="31" fillId="33" borderId="0" numFmtId="164" xfId="0" applyNumberFormat="1" applyFont="1" applyFill="1" applyAlignment="1">
      <alignment vertical="center"/>
    </xf>
    <xf fontId="32" fillId="33" borderId="0" numFmtId="164" xfId="0" applyNumberFormat="1" applyFont="1" applyFill="1" applyAlignment="1">
      <alignment vertical="center"/>
    </xf>
    <xf fontId="32" fillId="33" borderId="11" numFmtId="164" xfId="0" applyNumberFormat="1" applyFont="1" applyFill="1" applyBorder="1" applyAlignment="1">
      <alignment vertical="center"/>
    </xf>
    <xf fontId="26" fillId="33" borderId="11" numFmtId="164" xfId="0" applyNumberFormat="1" applyFont="1" applyFill="1" applyBorder="1" applyAlignment="1">
      <alignment horizontal="right" vertical="center" wrapText="1"/>
    </xf>
    <xf fontId="26" fillId="0" borderId="11" numFmtId="3" xfId="0" applyNumberFormat="1" applyFont="1" applyBorder="1" applyAlignment="1">
      <alignment vertical="center" wrapText="1"/>
    </xf>
    <xf fontId="26" fillId="33" borderId="12" numFmtId="164" xfId="0" applyNumberFormat="1" applyFont="1" applyFill="1" applyBorder="1" applyAlignment="1">
      <alignment vertical="center"/>
    </xf>
    <xf fontId="29" fillId="33" borderId="11" numFmtId="0" xfId="0" applyFont="1" applyFill="1" applyBorder="1" applyAlignment="1">
      <alignment horizontal="center" vertical="center"/>
    </xf>
    <xf fontId="29" fillId="33" borderId="13" numFmtId="3" xfId="0" applyNumberFormat="1" applyFont="1" applyFill="1" applyBorder="1" applyAlignment="1">
      <alignment vertical="center" wrapText="1"/>
    </xf>
    <xf fontId="30" fillId="33" borderId="14" numFmtId="164" xfId="0" applyNumberFormat="1" applyFont="1" applyFill="1" applyBorder="1" applyAlignment="1">
      <alignment vertical="center"/>
    </xf>
    <xf fontId="26" fillId="33" borderId="15" numFmtId="164" xfId="0" applyNumberFormat="1" applyFont="1" applyFill="1" applyBorder="1" applyAlignment="1">
      <alignment vertical="center"/>
    </xf>
    <xf fontId="29" fillId="33" borderId="13" numFmtId="9" xfId="44" applyNumberFormat="1" applyFont="1" applyFill="1" applyBorder="1" applyAlignment="1">
      <alignment vertical="center" wrapText="1"/>
    </xf>
    <xf fontId="26" fillId="33" borderId="11" numFmtId="3" xfId="0" applyNumberFormat="1" applyFont="1" applyFill="1" applyBorder="1" applyAlignment="1">
      <alignment vertical="center" wrapText="1"/>
    </xf>
    <xf fontId="27" fillId="33" borderId="16" numFmtId="164" xfId="0" applyNumberFormat="1" applyFont="1" applyFill="1" applyBorder="1" applyAlignment="1">
      <alignment vertical="center" wrapText="1"/>
    </xf>
    <xf fontId="25" fillId="0" borderId="0" numFmtId="0" xfId="0" applyFont="1"/>
    <xf fontId="31" fillId="33" borderId="0" numFmtId="164" xfId="0" applyNumberFormat="1" applyFont="1" applyFill="1" applyAlignment="1">
      <alignment vertical="center" wrapText="1"/>
    </xf>
    <xf fontId="31" fillId="33" borderId="11" numFmtId="164" xfId="0" applyNumberFormat="1" applyFont="1" applyFill="1" applyBorder="1" applyAlignment="1">
      <alignment vertical="center" wrapText="1"/>
    </xf>
    <xf fontId="29" fillId="33" borderId="0" numFmtId="0" xfId="0" applyFont="1" applyFill="1"/>
  </cellXfs>
  <cellStyles count="49">
    <cellStyle name="20% - Акцент1" xfId="1" builtinId="30"/>
    <cellStyle name="20% - Акцент2" xfId="2" builtinId="34"/>
    <cellStyle name="20% - Акцент3" xfId="3" builtinId="38"/>
    <cellStyle name="20% - Акцент4" xfId="4" builtinId="42"/>
    <cellStyle name="20% - Акцент5" xfId="5" builtinId="46"/>
    <cellStyle name="20% - Акцент6" xfId="6" builtinId="50"/>
    <cellStyle name="40% - Акцент1" xfId="7" builtinId="31"/>
    <cellStyle name="40% - Акцент2" xfId="8" builtinId="35"/>
    <cellStyle name="40% - Акцент3" xfId="9" builtinId="39"/>
    <cellStyle name="40% - Акцент4" xfId="10" builtinId="43"/>
    <cellStyle name="40% - Акцент5" xfId="11" builtinId="47"/>
    <cellStyle name="40% - Акцент6" xfId="12" builtinId="51"/>
    <cellStyle name="60% - Акцент1" xfId="13" builtinId="32"/>
    <cellStyle name="60% - Акцент2" xfId="14" builtinId="36"/>
    <cellStyle name="60% - Акцент3" xfId="15" builtinId="40"/>
    <cellStyle name="60% - Акцент4" xfId="16" builtinId="44"/>
    <cellStyle name="60% - Акцент5" xfId="17" builtinId="48"/>
    <cellStyle name="60% -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view="normal" zoomScale="100" workbookViewId="0">
      <selection activeCell="H8" activeCellId="0" sqref="H8"/>
    </sheetView>
  </sheetViews>
  <sheetFormatPr baseColWidth="8" defaultColWidth="9.1093799999999998" defaultRowHeight="13.199999999999999" customHeight="1"/>
  <cols>
    <col customWidth="1" min="1" max="1" style="1" width="24.109400000000001"/>
    <col customWidth="1" min="2" max="2" style="2" width="52.109400000000001"/>
    <col customWidth="1" min="3" max="3" style="3" width="14.4414"/>
    <col customWidth="1" min="4" max="4" style="4" width="15.332000000000001"/>
    <col customWidth="1" min="5" max="5" style="4" width="13.664099999999999"/>
    <col bestFit="1" customWidth="1" min="6" max="6" style="1" width="11.664099999999999"/>
    <col bestFit="1" customWidth="1" min="7" max="7" style="1" width="12.4414"/>
    <col customWidth="1" min="8" max="257" style="1" width="9.1093799999999998"/>
  </cols>
  <sheetData>
    <row r="1" ht="18.75" customHeight="1">
      <c r="A1" s="5"/>
      <c r="B1" s="5"/>
      <c r="C1" s="6"/>
      <c r="D1" s="6"/>
      <c r="E1" s="6"/>
    </row>
    <row r="2" ht="18.75" customHeight="1">
      <c r="A2" s="7" t="s">
        <v>0</v>
      </c>
      <c r="B2" s="7"/>
      <c r="C2" s="7"/>
      <c r="D2" s="7"/>
      <c r="E2" s="7"/>
    </row>
    <row r="3" ht="39.75" customHeight="1">
      <c r="A3" s="8" t="s">
        <v>1</v>
      </c>
      <c r="B3" s="8"/>
      <c r="C3" s="8"/>
      <c r="D3" s="8"/>
      <c r="E3" s="8"/>
    </row>
    <row r="4" ht="3.75" customHeight="1">
      <c r="A4" s="8"/>
      <c r="B4" s="8"/>
      <c r="C4" s="9"/>
      <c r="D4" s="9"/>
      <c r="E4" s="9"/>
    </row>
    <row r="5" ht="15">
      <c r="D5" s="10"/>
      <c r="E5" s="10"/>
    </row>
    <row r="6" ht="90">
      <c r="A6" s="11" t="s">
        <v>2</v>
      </c>
      <c r="B6" s="12" t="s">
        <v>3</v>
      </c>
      <c r="C6" s="13" t="s">
        <v>4</v>
      </c>
      <c r="D6" s="14" t="s">
        <v>5</v>
      </c>
      <c r="E6" s="15" t="s">
        <v>6</v>
      </c>
    </row>
    <row r="7" ht="13.199999999999999">
      <c r="A7" s="16">
        <v>1</v>
      </c>
      <c r="B7" s="17">
        <v>2</v>
      </c>
      <c r="C7" s="18">
        <v>3</v>
      </c>
      <c r="D7" s="19">
        <v>4</v>
      </c>
      <c r="E7" s="19">
        <v>5</v>
      </c>
    </row>
    <row r="8" s="20" customFormat="1" ht="17.399999999999999" customHeight="1">
      <c r="A8" s="21" t="s">
        <v>7</v>
      </c>
      <c r="B8" s="22" t="s">
        <v>8</v>
      </c>
      <c r="C8" s="23">
        <f>C9+C12+C14+C17+C22+C25+C26+C27+C28+C29+C30+C31+C33+C32</f>
        <v>79552487.299999997</v>
      </c>
      <c r="D8" s="23">
        <f>D9+D12+D14+D17+D22+D25+D26+D27+D28+D29+D30+D31+D33+D32</f>
        <v>35731506</v>
      </c>
      <c r="E8" s="24">
        <f>D8/C8*100</f>
        <v>44.915636471871821</v>
      </c>
      <c r="G8" s="25"/>
    </row>
    <row r="9" s="20" customFormat="1" ht="18" customHeight="1">
      <c r="A9" s="21" t="s">
        <v>9</v>
      </c>
      <c r="B9" s="26" t="s">
        <v>10</v>
      </c>
      <c r="C9" s="23">
        <f>SUM(C10:C11)</f>
        <v>50115109.5</v>
      </c>
      <c r="D9" s="24">
        <f>SUM(D10:D11)</f>
        <v>21159151</v>
      </c>
      <c r="E9" s="24">
        <f t="shared" ref="E9:E46" si="0">D9/C9*100</f>
        <v>42.221101003480797</v>
      </c>
      <c r="F9" s="27"/>
      <c r="G9" s="25"/>
    </row>
    <row r="10" ht="19.949999999999999" customHeight="1">
      <c r="A10" s="28" t="s">
        <v>11</v>
      </c>
      <c r="B10" s="29" t="s">
        <v>12</v>
      </c>
      <c r="C10" s="30">
        <v>24861973</v>
      </c>
      <c r="D10" s="31">
        <v>9574929.1999999993</v>
      </c>
      <c r="E10" s="24">
        <f t="shared" si="0"/>
        <v>38.512346546269676</v>
      </c>
      <c r="G10" s="25"/>
    </row>
    <row r="11" ht="17.399999999999999" customHeight="1">
      <c r="A11" s="28" t="s">
        <v>13</v>
      </c>
      <c r="B11" s="29" t="s">
        <v>14</v>
      </c>
      <c r="C11" s="32">
        <v>25253136.5</v>
      </c>
      <c r="D11" s="33">
        <v>11584221.800000001</v>
      </c>
      <c r="E11" s="24">
        <f t="shared" si="0"/>
        <v>45.872407968016176</v>
      </c>
      <c r="G11" s="25"/>
    </row>
    <row r="12" ht="31.199999999999999" customHeight="1">
      <c r="A12" s="21" t="s">
        <v>15</v>
      </c>
      <c r="B12" s="26" t="s">
        <v>16</v>
      </c>
      <c r="C12" s="34">
        <f>C13</f>
        <v>13120880.6</v>
      </c>
      <c r="D12" s="34">
        <f>D13</f>
        <v>6496749.7999999998</v>
      </c>
      <c r="E12" s="24">
        <f t="shared" si="0"/>
        <v>49.514586696261837</v>
      </c>
      <c r="G12" s="25"/>
    </row>
    <row r="13" s="20" customFormat="1" ht="32.399999999999999" customHeight="1">
      <c r="A13" s="28" t="s">
        <v>17</v>
      </c>
      <c r="B13" s="29" t="s">
        <v>18</v>
      </c>
      <c r="C13" s="30">
        <v>13120880.6</v>
      </c>
      <c r="D13" s="32">
        <v>6496749.7999999998</v>
      </c>
      <c r="E13" s="24">
        <f t="shared" si="0"/>
        <v>49.514586696261837</v>
      </c>
      <c r="G13" s="25"/>
    </row>
    <row r="14" ht="21" customHeight="1">
      <c r="A14" s="21" t="s">
        <v>19</v>
      </c>
      <c r="B14" s="26" t="s">
        <v>20</v>
      </c>
      <c r="C14" s="34">
        <f>C15+C16</f>
        <v>4497304.3000000007</v>
      </c>
      <c r="D14" s="34">
        <f>D15+D16</f>
        <v>2831190.8999999999</v>
      </c>
      <c r="E14" s="24">
        <f t="shared" si="0"/>
        <v>62.953065017192621</v>
      </c>
      <c r="G14" s="25"/>
    </row>
    <row r="15" ht="28.5">
      <c r="A15" s="35" t="s">
        <v>21</v>
      </c>
      <c r="B15" s="29" t="s">
        <v>22</v>
      </c>
      <c r="C15" s="30">
        <v>4284416.3000000007</v>
      </c>
      <c r="D15" s="32">
        <v>2686572.7999999998</v>
      </c>
      <c r="E15" s="24">
        <f t="shared" si="0"/>
        <v>62.705689920935072</v>
      </c>
      <c r="G15" s="25"/>
    </row>
    <row r="16" ht="32.399999999999999" customHeight="1">
      <c r="A16" s="35" t="s">
        <v>23</v>
      </c>
      <c r="B16" s="36" t="s">
        <v>24</v>
      </c>
      <c r="C16" s="32">
        <v>212888</v>
      </c>
      <c r="D16" s="30">
        <v>144618.10000000001</v>
      </c>
      <c r="E16" s="24">
        <f t="shared" si="0"/>
        <v>67.931541467814057</v>
      </c>
      <c r="G16" s="25"/>
    </row>
    <row r="17" ht="18" customHeight="1">
      <c r="A17" s="21" t="s">
        <v>25</v>
      </c>
      <c r="B17" s="26" t="s">
        <v>26</v>
      </c>
      <c r="C17" s="34">
        <f>C18+C19+C20</f>
        <v>9282061</v>
      </c>
      <c r="D17" s="34">
        <f>D18+D19+D20</f>
        <v>4088504.6000000001</v>
      </c>
      <c r="E17" s="24">
        <f t="shared" si="0"/>
        <v>44.047379132716323</v>
      </c>
      <c r="G17" s="25"/>
    </row>
    <row r="18" ht="17.399999999999999" customHeight="1">
      <c r="A18" s="28" t="s">
        <v>27</v>
      </c>
      <c r="B18" s="29" t="s">
        <v>28</v>
      </c>
      <c r="C18" s="30">
        <v>8015132</v>
      </c>
      <c r="D18" s="32">
        <v>3820122.2000000002</v>
      </c>
      <c r="E18" s="24">
        <f t="shared" si="0"/>
        <v>47.661376007282229</v>
      </c>
      <c r="G18" s="25"/>
    </row>
    <row r="19" ht="16.949999999999999" customHeight="1">
      <c r="A19" s="28" t="s">
        <v>29</v>
      </c>
      <c r="B19" s="29" t="s">
        <v>30</v>
      </c>
      <c r="C19" s="32">
        <v>1263233</v>
      </c>
      <c r="D19" s="30">
        <v>266590.40000000002</v>
      </c>
      <c r="E19" s="24">
        <f t="shared" si="0"/>
        <v>21.103818535456249</v>
      </c>
      <c r="G19" s="25"/>
    </row>
    <row r="20" ht="15.6" customHeight="1">
      <c r="A20" s="28" t="s">
        <v>31</v>
      </c>
      <c r="B20" s="29" t="s">
        <v>32</v>
      </c>
      <c r="C20" s="30">
        <v>3696</v>
      </c>
      <c r="D20" s="32">
        <v>1792</v>
      </c>
      <c r="E20" s="24">
        <f t="shared" si="0"/>
        <v>48.484848484848484</v>
      </c>
      <c r="G20" s="25"/>
    </row>
    <row r="21" ht="17.399999999999999" hidden="1" customHeight="1">
      <c r="A21" s="28" t="s">
        <v>33</v>
      </c>
      <c r="B21" s="29" t="s">
        <v>34</v>
      </c>
      <c r="C21" s="37"/>
      <c r="D21" s="38"/>
      <c r="E21" s="24" t="e">
        <f t="shared" si="0"/>
        <v>#DIV/0!</v>
      </c>
      <c r="G21" s="25"/>
    </row>
    <row r="22" s="20" customFormat="1" ht="30.600000000000001" customHeight="1">
      <c r="A22" s="21" t="s">
        <v>35</v>
      </c>
      <c r="B22" s="26" t="s">
        <v>36</v>
      </c>
      <c r="C22" s="34">
        <f>C23+C24</f>
        <v>18167</v>
      </c>
      <c r="D22" s="34">
        <f>D23+D24</f>
        <v>8436.8999999999996</v>
      </c>
      <c r="E22" s="24">
        <f t="shared" si="0"/>
        <v>46.440799251389883</v>
      </c>
      <c r="G22" s="25"/>
    </row>
    <row r="23" ht="18.600000000000001" customHeight="1">
      <c r="A23" s="28" t="s">
        <v>37</v>
      </c>
      <c r="B23" s="29" t="s">
        <v>38</v>
      </c>
      <c r="C23" s="30">
        <v>6815</v>
      </c>
      <c r="D23" s="32">
        <v>6982.8999999999996</v>
      </c>
      <c r="E23" s="24">
        <f t="shared" si="0"/>
        <v>102.46368305209097</v>
      </c>
      <c r="G23" s="25"/>
    </row>
    <row r="24" ht="28.5">
      <c r="A24" s="28" t="s">
        <v>39</v>
      </c>
      <c r="B24" s="29" t="s">
        <v>40</v>
      </c>
      <c r="C24" s="32">
        <v>11352</v>
      </c>
      <c r="D24" s="30">
        <v>1454</v>
      </c>
      <c r="E24" s="24">
        <f t="shared" si="0"/>
        <v>12.808315715292458</v>
      </c>
      <c r="G24" s="25"/>
    </row>
    <row r="25" s="20" customFormat="1" ht="19.199999999999999" customHeight="1">
      <c r="A25" s="21" t="s">
        <v>41</v>
      </c>
      <c r="B25" s="39" t="s">
        <v>42</v>
      </c>
      <c r="C25" s="40">
        <v>136519</v>
      </c>
      <c r="D25" s="34">
        <v>67221.600000000006</v>
      </c>
      <c r="E25" s="24">
        <f t="shared" si="0"/>
        <v>49.239739523436306</v>
      </c>
      <c r="F25" s="27"/>
      <c r="G25" s="25"/>
    </row>
    <row r="26" ht="33" customHeight="1">
      <c r="A26" s="21" t="s">
        <v>43</v>
      </c>
      <c r="B26" s="26" t="s">
        <v>44</v>
      </c>
      <c r="C26" s="34">
        <v>0</v>
      </c>
      <c r="D26" s="40">
        <v>0</v>
      </c>
      <c r="E26" s="24"/>
      <c r="G26" s="25"/>
    </row>
    <row r="27" s="20" customFormat="1" ht="44.25" customHeight="1">
      <c r="A27" s="21" t="s">
        <v>45</v>
      </c>
      <c r="B27" s="26" t="s">
        <v>46</v>
      </c>
      <c r="C27" s="41">
        <v>282123.29999999999</v>
      </c>
      <c r="D27" s="42">
        <v>131293.60000000001</v>
      </c>
      <c r="E27" s="24">
        <f t="shared" si="0"/>
        <v>46.537666332415654</v>
      </c>
      <c r="G27" s="25"/>
    </row>
    <row r="28" s="20" customFormat="1" ht="15.6" customHeight="1">
      <c r="A28" s="21" t="s">
        <v>47</v>
      </c>
      <c r="B28" s="39" t="s">
        <v>48</v>
      </c>
      <c r="C28" s="34">
        <v>1207338.2</v>
      </c>
      <c r="D28" s="34">
        <v>478956.20000000001</v>
      </c>
      <c r="E28" s="24">
        <f t="shared" si="0"/>
        <v>39.670425403586172</v>
      </c>
      <c r="G28" s="25"/>
    </row>
    <row r="29" s="20" customFormat="1" ht="34.950000000000003" customHeight="1">
      <c r="A29" s="21" t="s">
        <v>49</v>
      </c>
      <c r="B29" s="26" t="s">
        <v>50</v>
      </c>
      <c r="C29" s="43">
        <v>142093.20000000001</v>
      </c>
      <c r="D29" s="24">
        <v>91340.899999999994</v>
      </c>
      <c r="E29" s="24">
        <f t="shared" si="0"/>
        <v>64.282386489993883</v>
      </c>
      <c r="G29" s="25"/>
    </row>
    <row r="30" s="20" customFormat="1" ht="32.399999999999999" customHeight="1">
      <c r="A30" s="21" t="s">
        <v>51</v>
      </c>
      <c r="B30" s="39" t="s">
        <v>52</v>
      </c>
      <c r="C30" s="43">
        <v>714.60000000000002</v>
      </c>
      <c r="D30" s="24">
        <v>5052.1999999999998</v>
      </c>
      <c r="E30" s="24">
        <f t="shared" si="0"/>
        <v>706.99692135460396</v>
      </c>
      <c r="G30" s="25"/>
    </row>
    <row r="31" s="20" customFormat="1" ht="18" customHeight="1">
      <c r="A31" s="21" t="s">
        <v>53</v>
      </c>
      <c r="B31" s="39" t="s">
        <v>54</v>
      </c>
      <c r="C31" s="34">
        <v>338</v>
      </c>
      <c r="D31" s="34">
        <v>53.399999999999999</v>
      </c>
      <c r="E31" s="24">
        <f t="shared" si="0"/>
        <v>15.798816568047336</v>
      </c>
      <c r="G31" s="25"/>
    </row>
    <row r="32" s="20" customFormat="1" ht="16.199999999999999" customHeight="1">
      <c r="A32" s="21" t="s">
        <v>55</v>
      </c>
      <c r="B32" s="26" t="s">
        <v>56</v>
      </c>
      <c r="C32" s="34">
        <v>749838.59999999998</v>
      </c>
      <c r="D32" s="34">
        <v>372490.90000000002</v>
      </c>
      <c r="E32" s="24">
        <f t="shared" si="0"/>
        <v>49.676143639444547</v>
      </c>
      <c r="G32" s="25"/>
    </row>
    <row r="33" s="20" customFormat="1" ht="22.949999999999999" customHeight="1">
      <c r="A33" s="21" t="s">
        <v>57</v>
      </c>
      <c r="B33" s="26" t="s">
        <v>58</v>
      </c>
      <c r="C33" s="34">
        <v>0</v>
      </c>
      <c r="D33" s="34">
        <v>1064</v>
      </c>
      <c r="E33" s="24"/>
      <c r="G33" s="25"/>
    </row>
    <row r="34" s="20" customFormat="1" ht="18.600000000000001" customHeight="1">
      <c r="A34" s="21" t="s">
        <v>59</v>
      </c>
      <c r="B34" s="26" t="s">
        <v>60</v>
      </c>
      <c r="C34" s="24">
        <f>C35+C40+C41+C42+C44+C45</f>
        <v>32684927.400000006</v>
      </c>
      <c r="D34" s="24">
        <f>D35+D40+D41+D42+D44+D45+D43</f>
        <v>15984910.299999999</v>
      </c>
      <c r="E34" s="24">
        <f t="shared" si="0"/>
        <v>48.906060290040585</v>
      </c>
      <c r="G34" s="25"/>
    </row>
    <row r="35" s="20" customFormat="1" ht="30.600000000000001" customHeight="1">
      <c r="A35" s="12" t="s">
        <v>61</v>
      </c>
      <c r="B35" s="44" t="s">
        <v>62</v>
      </c>
      <c r="C35" s="45">
        <f>C36+C37+C38+C39</f>
        <v>31307722.900000006</v>
      </c>
      <c r="D35" s="45">
        <f>D36+D37+D38+D39</f>
        <v>15038790.899999999</v>
      </c>
      <c r="E35" s="24">
        <f t="shared" si="0"/>
        <v>48.035403111351791</v>
      </c>
      <c r="G35" s="25"/>
    </row>
    <row r="36" s="20" customFormat="1" ht="30.600000000000001" customHeight="1">
      <c r="A36" s="46" t="s">
        <v>63</v>
      </c>
      <c r="B36" s="47" t="s">
        <v>64</v>
      </c>
      <c r="C36" s="48">
        <v>13608386.5</v>
      </c>
      <c r="D36" s="48">
        <v>6883102.8000000007</v>
      </c>
      <c r="E36" s="49">
        <f t="shared" si="0"/>
        <v>50.579859706365639</v>
      </c>
      <c r="G36" s="25"/>
    </row>
    <row r="37" s="20" customFormat="1" ht="30.600000000000001" customHeight="1">
      <c r="A37" s="46" t="s">
        <v>65</v>
      </c>
      <c r="B37" s="47" t="s">
        <v>66</v>
      </c>
      <c r="C37" s="48">
        <v>14397400.800000004</v>
      </c>
      <c r="D37" s="48">
        <v>6225946.799999998</v>
      </c>
      <c r="E37" s="49">
        <f t="shared" si="0"/>
        <v>43.243547126923048</v>
      </c>
      <c r="G37" s="25"/>
    </row>
    <row r="38" s="20" customFormat="1" ht="30.600000000000001" customHeight="1">
      <c r="A38" s="46" t="s">
        <v>67</v>
      </c>
      <c r="B38" s="47" t="s">
        <v>68</v>
      </c>
      <c r="C38" s="48">
        <v>2260631.9999999995</v>
      </c>
      <c r="D38" s="48">
        <v>1222370.9000000001</v>
      </c>
      <c r="E38" s="49">
        <f t="shared" si="0"/>
        <v>54.072086920825704</v>
      </c>
      <c r="G38" s="25"/>
    </row>
    <row r="39" s="20" customFormat="1" ht="30.600000000000001" customHeight="1">
      <c r="A39" s="46" t="s">
        <v>69</v>
      </c>
      <c r="B39" s="50" t="s">
        <v>70</v>
      </c>
      <c r="C39" s="48">
        <v>1041303.5999999999</v>
      </c>
      <c r="D39" s="48">
        <v>707370.39999999991</v>
      </c>
      <c r="E39" s="49">
        <f t="shared" si="0"/>
        <v>67.931235424519812</v>
      </c>
      <c r="G39" s="25"/>
    </row>
    <row r="40" s="20" customFormat="1" ht="30.600000000000001" customHeight="1">
      <c r="A40" s="12" t="s">
        <v>71</v>
      </c>
      <c r="B40" s="51" t="s">
        <v>72</v>
      </c>
      <c r="C40" s="52">
        <v>730931.5</v>
      </c>
      <c r="D40" s="52">
        <v>300146.79999999999</v>
      </c>
      <c r="E40" s="24">
        <f t="shared" si="0"/>
        <v>41.063601719176148</v>
      </c>
      <c r="G40" s="25"/>
    </row>
    <row r="41" s="20" customFormat="1" ht="31.199999999999999" customHeight="1">
      <c r="A41" s="12" t="s">
        <v>73</v>
      </c>
      <c r="B41" s="51" t="s">
        <v>74</v>
      </c>
      <c r="C41" s="24">
        <v>461.39999999999998</v>
      </c>
      <c r="D41" s="24">
        <v>401.39999999999998</v>
      </c>
      <c r="E41" s="24">
        <f t="shared" si="0"/>
        <v>86.996098829648901</v>
      </c>
      <c r="F41" s="53"/>
      <c r="G41" s="25"/>
    </row>
    <row r="42" s="20" customFormat="1" ht="27.75" customHeight="1">
      <c r="A42" s="12" t="s">
        <v>75</v>
      </c>
      <c r="B42" s="51" t="s">
        <v>76</v>
      </c>
      <c r="C42" s="24">
        <v>6189.8000000000002</v>
      </c>
      <c r="D42" s="24">
        <v>5949.3999999999996</v>
      </c>
      <c r="E42" s="24">
        <f t="shared" si="0"/>
        <v>96.116191153187486</v>
      </c>
      <c r="G42" s="25"/>
    </row>
    <row r="43" s="20" customFormat="1" ht="85.5">
      <c r="A43" s="12" t="s">
        <v>77</v>
      </c>
      <c r="B43" s="51" t="s">
        <v>78</v>
      </c>
      <c r="C43" s="24">
        <v>0</v>
      </c>
      <c r="D43" s="24">
        <v>0</v>
      </c>
      <c r="E43" s="24"/>
      <c r="G43" s="25"/>
    </row>
    <row r="44" s="20" customFormat="1" ht="64.200000000000003" customHeight="1">
      <c r="A44" s="12" t="s">
        <v>79</v>
      </c>
      <c r="B44" s="51" t="s">
        <v>80</v>
      </c>
      <c r="C44" s="54">
        <v>765891.09999999998</v>
      </c>
      <c r="D44" s="55">
        <v>765891.09999999998</v>
      </c>
      <c r="E44" s="24">
        <f t="shared" si="0"/>
        <v>100</v>
      </c>
      <c r="G44" s="25"/>
    </row>
    <row r="45" s="20" customFormat="1" ht="63" customHeight="1">
      <c r="A45" s="12" t="s">
        <v>81</v>
      </c>
      <c r="B45" s="51" t="s">
        <v>82</v>
      </c>
      <c r="C45" s="55">
        <v>-126269.3</v>
      </c>
      <c r="D45" s="54">
        <v>-126269.3</v>
      </c>
      <c r="E45" s="24">
        <f t="shared" si="0"/>
        <v>100</v>
      </c>
      <c r="G45" s="25"/>
    </row>
    <row r="46" s="56" customFormat="1" ht="19.199999999999999" customHeight="1">
      <c r="A46" s="21"/>
      <c r="B46" s="26" t="s">
        <v>83</v>
      </c>
      <c r="C46" s="24">
        <f>C8+C34</f>
        <v>112237414.7</v>
      </c>
      <c r="D46" s="24">
        <f>D8+D34</f>
        <v>51716416.299999997</v>
      </c>
      <c r="E46" s="24">
        <f t="shared" si="0"/>
        <v>46.077697386591701</v>
      </c>
      <c r="G46" s="25"/>
    </row>
  </sheetData>
  <mergeCells count="4">
    <mergeCell ref="C1:E1"/>
    <mergeCell ref="A2:E2"/>
    <mergeCell ref="A3:E3"/>
    <mergeCell ref="D5:E5"/>
  </mergeCells>
  <printOptions headings="0" gridLines="0"/>
  <pageMargins left="0.19685039370078738" right="0" top="0" bottom="0" header="0.31496099999999999" footer="0.31496099999999999"/>
  <pageSetup paperSize="9" scale="90" firstPageNumber="1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revision>2</cp:revision>
  <dcterms:created xsi:type="dcterms:W3CDTF">2004-09-11T05:05:00Z</dcterms:created>
  <dcterms:modified xsi:type="dcterms:W3CDTF">2024-07-22T01:28:34Z</dcterms:modified>
  <cp:version>786432</cp:version>
</cp:coreProperties>
</file>