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1" sheetId="1" state="visible" r:id="rId1"/>
  </sheets>
  <definedNames>
    <definedName name="_xlnm._FilterDatabase" localSheetId="0" hidden="1">1!$A$6:$L$49</definedName>
    <definedName name="_xlnm.Print_Area" localSheetId="0">1!$A$1:$G$49</definedName>
  </definedNames>
  <calcPr/>
</workbook>
</file>

<file path=xl/sharedStrings.xml><?xml version="1.0" encoding="utf-8"?>
<sst xmlns="http://schemas.openxmlformats.org/spreadsheetml/2006/main" count="97" uniqueCount="97">
  <si>
    <t>ИНФОРМАЦИЯ</t>
  </si>
  <si>
    <t xml:space="preserve">об исполнении консолидированного бюджета Томской области на 1 июля 2024 года</t>
  </si>
  <si>
    <t>тыс.руб.</t>
  </si>
  <si>
    <t xml:space="preserve">Коды бюджетной классификации 
Российской Федерации</t>
  </si>
  <si>
    <t xml:space="preserve">Наименование доходов</t>
  </si>
  <si>
    <t xml:space="preserve">План 
на 2024 год             (по данным Ф. 0503317 на 01.07.2024)</t>
  </si>
  <si>
    <t xml:space="preserve">Исполнено
на 01.07.2024 (по данным Ф. 0503317 на 01.07.2024)</t>
  </si>
  <si>
    <t xml:space="preserve">Исполнено
на 01.07.2023 (по данным Ф. 0503317 на 01.07.2023)</t>
  </si>
  <si>
    <t xml:space="preserve">% исполнения к плановым назначениям на 2024 год </t>
  </si>
  <si>
    <t xml:space="preserve">Темп роста исполнения на 01.07.2024 к 01.07.2023</t>
  </si>
  <si>
    <t xml:space="preserve">1 00 00000 00 0000 000</t>
  </si>
  <si>
    <t xml:space="preserve">НАЛОГОВЫЕ И НЕНАЛОГОВЫЕ ДОХОДЫ</t>
  </si>
  <si>
    <t xml:space="preserve">1 01 00000 00 0000 000</t>
  </si>
  <si>
    <t xml:space="preserve">Налоги на прибыль, доходы</t>
  </si>
  <si>
    <t xml:space="preserve">1 01 01000 00 0000 110</t>
  </si>
  <si>
    <t xml:space="preserve">Налог на прибыль организаций</t>
  </si>
  <si>
    <t xml:space="preserve">1 01 02000 01 0000 110</t>
  </si>
  <si>
    <t xml:space="preserve">Налог на доходы физических лиц</t>
  </si>
  <si>
    <t xml:space="preserve">1 03 00000 00 0000 000</t>
  </si>
  <si>
    <t xml:space="preserve">Налоги на товары (работы, услуги), реализуемые на территории Российской Федерации</t>
  </si>
  <si>
    <t xml:space="preserve">1 03 02000 01 0000 110</t>
  </si>
  <si>
    <t xml:space="preserve">Акцизы по подакцизным товарам (продукции), производимым на территории Российской Федерации</t>
  </si>
  <si>
    <t xml:space="preserve">1 05 00000 00 0000 000</t>
  </si>
  <si>
    <t xml:space="preserve">Налоги на совокупный доход</t>
  </si>
  <si>
    <t xml:space="preserve">1 05 01000 00 0000 110</t>
  </si>
  <si>
    <t xml:space="preserve">Налог, взимаемый в связи с применением упрощенной системы налогообложения</t>
  </si>
  <si>
    <t xml:space="preserve">1 05 02 000 02 0000 110</t>
  </si>
  <si>
    <t xml:space="preserve">Единый налог, на вмененный доход для отдельных видов деятельности</t>
  </si>
  <si>
    <t xml:space="preserve">1 05 03000 01 0000 110</t>
  </si>
  <si>
    <t xml:space="preserve">Единый сельскохозяйственный налог</t>
  </si>
  <si>
    <t xml:space="preserve">1 05 04000 01 0000 110</t>
  </si>
  <si>
    <t xml:space="preserve">Налог, взимаемый в связи с применением патентной системы налогообложения</t>
  </si>
  <si>
    <t xml:space="preserve">1 05 06000 01 0000 110</t>
  </si>
  <si>
    <t xml:space="preserve">Налог на профессиональный доход</t>
  </si>
  <si>
    <t xml:space="preserve">1 06 00000 00 0000 000</t>
  </si>
  <si>
    <t xml:space="preserve">Налоги на имущество</t>
  </si>
  <si>
    <t xml:space="preserve">1 06 01000 00 0000  110</t>
  </si>
  <si>
    <t xml:space="preserve">Налог на имущество физических лиц</t>
  </si>
  <si>
    <t xml:space="preserve">1 06 02000 02 0000 110</t>
  </si>
  <si>
    <t xml:space="preserve">Налог на имущество организаций</t>
  </si>
  <si>
    <t xml:space="preserve">1 06 04000 02 0000 110</t>
  </si>
  <si>
    <t xml:space="preserve">Транспортный налог</t>
  </si>
  <si>
    <t xml:space="preserve">1 06 05000 02 0000 110</t>
  </si>
  <si>
    <t xml:space="preserve">Налог на игорный бизнес</t>
  </si>
  <si>
    <t xml:space="preserve">1 06 06000 00 0000 110</t>
  </si>
  <si>
    <t xml:space="preserve">Земельный налог</t>
  </si>
  <si>
    <t xml:space="preserve">1 07 00000 00 0000 000</t>
  </si>
  <si>
    <t xml:space="preserve">Налоги, сборы и регулярные платежи за пользование природными ресурсами</t>
  </si>
  <si>
    <t xml:space="preserve">1 07 01000 01 0000 110</t>
  </si>
  <si>
    <t xml:space="preserve">Налог на добычу полезных ископаемых</t>
  </si>
  <si>
    <t xml:space="preserve">1 07 04000 01 0000 110</t>
  </si>
  <si>
    <t xml:space="preserve">Сборы за пользование объектами животного мира и за пользование объектами водных биологических ресурсов</t>
  </si>
  <si>
    <t xml:space="preserve">1 08 00000 00 0000 000</t>
  </si>
  <si>
    <t xml:space="preserve">Государственная пошлина</t>
  </si>
  <si>
    <t xml:space="preserve">1 09 00000 00 0000 000</t>
  </si>
  <si>
    <t xml:space="preserve">Задолженность и перерасчеты по отмененным налогам, сборам и иным обязательным платежам</t>
  </si>
  <si>
    <t xml:space="preserve">1 11 00000 00 0000 000</t>
  </si>
  <si>
    <t xml:space="preserve">Доходы от использования имущества, находящегося в государственной и муниципальной собственности</t>
  </si>
  <si>
    <t xml:space="preserve">1 12 00000 00 0000 000</t>
  </si>
  <si>
    <t xml:space="preserve">Платежи при пользовании природными ресурсами</t>
  </si>
  <si>
    <t xml:space="preserve">1 13 00000 00 0000 000</t>
  </si>
  <si>
    <t xml:space="preserve">Доходы от оказания платных услуг и компенсации затрат государства</t>
  </si>
  <si>
    <t xml:space="preserve">1 14 00000 00 0000 000</t>
  </si>
  <si>
    <t xml:space="preserve">Доходы от продажи материальных и нематериальных активов</t>
  </si>
  <si>
    <t xml:space="preserve">1 15 00000 00 0000 000</t>
  </si>
  <si>
    <t xml:space="preserve">Административные  платежи и сборы</t>
  </si>
  <si>
    <t xml:space="preserve">1 16 00000 00 0000 000</t>
  </si>
  <si>
    <t xml:space="preserve">Штрафы, санкции, возмещение ущерба</t>
  </si>
  <si>
    <t xml:space="preserve">1 17 00000 00 0000 000</t>
  </si>
  <si>
    <t xml:space="preserve">Прочие неналоговые доходы</t>
  </si>
  <si>
    <t xml:space="preserve">2 00 00000 00 0000 000</t>
  </si>
  <si>
    <t xml:space="preserve">БЕЗВОЗМЕЗДНЫЕ ПОСТУПЛЕНИЯ</t>
  </si>
  <si>
    <t xml:space="preserve">2 01 00000 00 0000 000</t>
  </si>
  <si>
    <t xml:space="preserve">Безвозмездные поступления от нерезидентов</t>
  </si>
  <si>
    <t xml:space="preserve">2 02 00000 00 0000 000</t>
  </si>
  <si>
    <t xml:space="preserve">Безвозмездные поступления от других бюджетов бюджетной системы Российской Федерации</t>
  </si>
  <si>
    <t xml:space="preserve">2 02 10000 00 0000 150</t>
  </si>
  <si>
    <t xml:space="preserve">Дотации бюджетам бюджетной системы Российской Федерации</t>
  </si>
  <si>
    <t xml:space="preserve">2 02 20000 00 0000 150</t>
  </si>
  <si>
    <t xml:space="preserve">Субсидии бюджетам бюджетной системы Российской Федерации (межбюджетные субсидии)</t>
  </si>
  <si>
    <t xml:space="preserve">2 02 30000 00 0000 150</t>
  </si>
  <si>
    <t xml:space="preserve">Субвенции бюджетам бюджетной системы Российской Федерации </t>
  </si>
  <si>
    <t xml:space="preserve">2 02 40000 00 0000 150</t>
  </si>
  <si>
    <t xml:space="preserve">Иные межбюджетные трансферты</t>
  </si>
  <si>
    <t xml:space="preserve">2 03 00000 00 0000 000</t>
  </si>
  <si>
    <t xml:space="preserve">Безвозмездные поступления от государственных (муниципальных) организаций</t>
  </si>
  <si>
    <t xml:space="preserve">2 04 00000 00 0000 000</t>
  </si>
  <si>
    <t xml:space="preserve">Безвозмездные поступления от негосударственных организаций</t>
  </si>
  <si>
    <t xml:space="preserve">2 07 00000 00 0000 000</t>
  </si>
  <si>
    <t xml:space="preserve">Прочие безвозмездные поступления </t>
  </si>
  <si>
    <t xml:space="preserve">2 08 00000 00 0000 000</t>
  </si>
  <si>
    <t xml:space="preserve"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</si>
  <si>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2 18 00000 00 0000 000</t>
  </si>
  <si>
    <t xml:space="preserve"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</si>
  <si>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2 19 00000 00 0000 000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</si>
  <si>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</si>
  <si>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 xml:space="preserve">ВСЕГО ДОХОДОВ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</si>
</sst>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5">
    <numFmt numFmtId="160" formatCode="_-* #,##0.00&quot;р.&quot;_-;\-* #,##0.00&quot;р.&quot;_-;_-* &quot;-&quot;??&quot;р.&quot;_-;_-@_-"/>
    <numFmt numFmtId="161" formatCode="_-* #,##0&quot;р.&quot;_-;\-* #,##0&quot;р.&quot;_-;_-* &quot;-&quot;&quot;р.&quot;_-;_-@_-"/>
    <numFmt numFmtId="162" formatCode="_-* #,##0.00_р_._-;\-* #,##0.00_р_._-;_-* &quot;-&quot;??_р_._-;_-@_-"/>
    <numFmt numFmtId="163" formatCode="_-* #,##0_р_._-;\-* #,##0_р_._-;_-* &quot;-&quot;_р_._-;_-@_-"/>
    <numFmt numFmtId="164" formatCode="#,##0.0"/>
  </numFmts>
  <fonts count="24">
    <font>
      <sz val="10.000000"/>
      <color theme="1"/>
      <name val="Arial Cyr"/>
    </font>
    <font>
      <sz val="11.000000"/>
      <color theme="1" tint="0"/>
      <name val="Calibri"/>
      <scheme val="minor"/>
    </font>
    <font>
      <sz val="11.000000"/>
      <color theme="0" tint="0"/>
      <name val="Calibri"/>
      <scheme val="minor"/>
    </font>
    <font>
      <sz val="11.000000"/>
      <color rgb="FF3F3F76"/>
      <name val="Calibri"/>
      <scheme val="minor"/>
    </font>
    <font>
      <b/>
      <sz val="11.000000"/>
      <color rgb="FF3F3F3F"/>
      <name val="Calibri"/>
      <scheme val="minor"/>
    </font>
    <font>
      <b/>
      <sz val="11.000000"/>
      <color rgb="FFFA7D00"/>
      <name val="Calibri"/>
      <scheme val="minor"/>
    </font>
    <font>
      <u/>
      <sz val="10.000000"/>
      <color indexed="4"/>
      <name val="Arial Cyr"/>
    </font>
    <font>
      <b/>
      <sz val="15.000000"/>
      <color theme="3" tint="0"/>
      <name val="Calibri"/>
      <scheme val="minor"/>
    </font>
    <font>
      <b/>
      <sz val="13.000000"/>
      <color theme="3" tint="0"/>
      <name val="Calibri"/>
      <scheme val="minor"/>
    </font>
    <font>
      <b/>
      <sz val="11.000000"/>
      <color theme="3" tint="0"/>
      <name val="Calibri"/>
      <scheme val="minor"/>
    </font>
    <font>
      <b/>
      <sz val="11.000000"/>
      <color theme="1" tint="0"/>
      <name val="Calibri"/>
      <scheme val="minor"/>
    </font>
    <font>
      <b/>
      <sz val="11.000000"/>
      <color theme="0" tint="0"/>
      <name val="Calibri"/>
      <scheme val="minor"/>
    </font>
    <font>
      <b/>
      <sz val="18.000000"/>
      <color theme="3" tint="0"/>
      <name val="Cambria"/>
      <scheme val="major"/>
    </font>
    <font>
      <sz val="11.000000"/>
      <color rgb="FF9C6500"/>
      <name val="Calibri"/>
      <scheme val="minor"/>
    </font>
    <font>
      <u/>
      <sz val="10.000000"/>
      <color indexed="20"/>
      <name val="Arial Cyr"/>
    </font>
    <font>
      <sz val="11.000000"/>
      <color rgb="FF9C0006"/>
      <name val="Calibri"/>
      <scheme val="minor"/>
    </font>
    <font>
      <i/>
      <sz val="11.000000"/>
      <color rgb="FF7F7F7F"/>
      <name val="Calibri"/>
      <scheme val="minor"/>
    </font>
    <font>
      <sz val="11.000000"/>
      <color rgb="FFFA7D00"/>
      <name val="Calibri"/>
      <scheme val="minor"/>
    </font>
    <font>
      <sz val="11.000000"/>
      <color indexed="2"/>
      <name val="Calibri"/>
      <scheme val="minor"/>
    </font>
    <font>
      <sz val="11.000000"/>
      <color rgb="FF006100"/>
      <name val="Calibri"/>
      <scheme val="minor"/>
    </font>
    <font>
      <sz val="12.000000"/>
      <name val="PT Astra Serif"/>
    </font>
    <font>
      <b/>
      <sz val="12.000000"/>
      <name val="PT Astra Serif"/>
    </font>
    <font>
      <b/>
      <sz val="12.000000"/>
      <color theme="1" tint="0"/>
      <name val="PT Astra Serif"/>
    </font>
    <font>
      <sz val="12.000000"/>
      <color theme="1" tint="0"/>
      <name val="PT Astra Serif"/>
    </font>
  </fonts>
  <fills count="34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rgb="FFC6EFCE"/>
        <bgColor indexed="65"/>
      </patternFill>
    </fill>
    <fill>
      <patternFill patternType="solid">
        <fgColor theme="0" tint="0"/>
        <bgColor theme="0" tint="0"/>
      </patternFill>
    </fill>
  </fills>
  <borders count="15">
    <border>
      <left style="none"/>
      <right style="none"/>
      <top style="none"/>
      <bottom style="none"/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none"/>
      <right style="none"/>
      <top style="none"/>
      <bottom style="thick">
        <color theme="4" tint="0"/>
      </bottom>
      <diagonal style="none"/>
    </border>
    <border>
      <left style="none"/>
      <right style="none"/>
      <top style="none"/>
      <bottom style="thick">
        <color theme="4" tint="0.49998500000000001"/>
      </bottom>
      <diagonal style="none"/>
    </border>
    <border>
      <left style="none"/>
      <right style="none"/>
      <top style="none"/>
      <bottom style="medium">
        <color theme="4" tint="0.399976"/>
      </bottom>
      <diagonal style="none"/>
    </border>
    <border>
      <left style="none"/>
      <right style="none"/>
      <top style="thin">
        <color theme="4" tint="0"/>
      </top>
      <bottom style="double">
        <color theme="4" tint="0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49">
    <xf fontId="0" fillId="0" borderId="0" numFmtId="0" applyNumberFormat="1" applyFont="1" applyFill="1" applyBorder="1"/>
    <xf fontId="1" fillId="2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6" borderId="0" numFmtId="0" applyNumberFormat="1" applyFont="1" applyFill="1" applyBorder="1"/>
    <xf fontId="1" fillId="7" borderId="0" numFmtId="0" applyNumberFormat="1" applyFont="1" applyFill="1" applyBorder="1"/>
    <xf fontId="1" fillId="8" borderId="0" numFmtId="0" applyNumberFormat="1" applyFont="1" applyFill="1" applyBorder="1"/>
    <xf fontId="1" fillId="9" borderId="0" numFmtId="0" applyNumberFormat="1" applyFont="1" applyFill="1" applyBorder="1"/>
    <xf fontId="1" fillId="10" borderId="0" numFmtId="0" applyNumberFormat="1" applyFont="1" applyFill="1" applyBorder="1"/>
    <xf fontId="1" fillId="11" borderId="0" numFmtId="0" applyNumberFormat="1" applyFont="1" applyFill="1" applyBorder="1"/>
    <xf fontId="1" fillId="12" borderId="0" numFmtId="0" applyNumberFormat="1" applyFont="1" applyFill="1" applyBorder="1"/>
    <xf fontId="1" fillId="13" borderId="0" numFmtId="0" applyNumberFormat="1" applyFont="1" applyFill="1" applyBorder="1"/>
    <xf fontId="2" fillId="14" borderId="0" numFmtId="0" applyNumberFormat="1" applyFont="1" applyFill="1" applyBorder="1"/>
    <xf fontId="2" fillId="15" borderId="0" numFmtId="0" applyNumberFormat="1" applyFont="1" applyFill="1" applyBorder="1"/>
    <xf fontId="2" fillId="16" borderId="0" numFmtId="0" applyNumberFormat="1" applyFont="1" applyFill="1" applyBorder="1"/>
    <xf fontId="2" fillId="17" borderId="0" numFmtId="0" applyNumberFormat="1" applyFont="1" applyFill="1" applyBorder="1"/>
    <xf fontId="2" fillId="18" borderId="0" numFmtId="0" applyNumberFormat="1" applyFont="1" applyFill="1" applyBorder="1"/>
    <xf fontId="2" fillId="19" borderId="0" numFmtId="0" applyNumberFormat="1" applyFont="1" applyFill="1" applyBorder="1"/>
    <xf fontId="2" fillId="20" borderId="0" numFmtId="0" applyNumberFormat="1" applyFont="1" applyFill="1" applyBorder="1"/>
    <xf fontId="2" fillId="21" borderId="0" numFmtId="0" applyNumberFormat="1" applyFont="1" applyFill="1" applyBorder="1"/>
    <xf fontId="2" fillId="22" borderId="0" numFmtId="0" applyNumberFormat="1" applyFont="1" applyFill="1" applyBorder="1"/>
    <xf fontId="2" fillId="23" borderId="0" numFmtId="0" applyNumberFormat="1" applyFont="1" applyFill="1" applyBorder="1"/>
    <xf fontId="2" fillId="24" borderId="0" numFmtId="0" applyNumberFormat="1" applyFont="1" applyFill="1" applyBorder="1"/>
    <xf fontId="2" fillId="25" borderId="0" numFmtId="0" applyNumberFormat="1" applyFont="1" applyFill="1" applyBorder="1"/>
    <xf fontId="3" fillId="26" borderId="1" numFmtId="0" applyNumberFormat="1" applyFont="1" applyFill="1" applyBorder="1"/>
    <xf fontId="4" fillId="27" borderId="2" numFmtId="0" applyNumberFormat="1" applyFont="1" applyFill="1" applyBorder="1"/>
    <xf fontId="5" fillId="27" borderId="1" numFmtId="0" applyNumberFormat="1" applyFont="1" applyFill="1" applyBorder="1"/>
    <xf fontId="6" fillId="0" borderId="0" numFmtId="0" applyNumberFormat="1" applyFont="1" applyFill="1" applyBorder="1">
      <alignment vertical="top"/>
    </xf>
    <xf fontId="0" fillId="0" borderId="0" numFmtId="160" applyNumberFormat="1" applyFont="1" applyFill="1" applyBorder="1"/>
    <xf fontId="0" fillId="0" borderId="0" numFmtId="161" applyNumberFormat="1" applyFont="1" applyFill="1" applyBorder="1"/>
    <xf fontId="7" fillId="0" borderId="3" numFmtId="0" applyNumberFormat="1" applyFont="1" applyFill="1" applyBorder="1"/>
    <xf fontId="8" fillId="0" borderId="4" numFmtId="0" applyNumberFormat="1" applyFont="1" applyFill="1" applyBorder="1"/>
    <xf fontId="9" fillId="0" borderId="5" numFmtId="0" applyNumberFormat="1" applyFont="1" applyFill="1" applyBorder="1"/>
    <xf fontId="9" fillId="0" borderId="0" numFmtId="0" applyNumberFormat="1" applyFont="1" applyFill="1" applyBorder="1"/>
    <xf fontId="10" fillId="0" borderId="6" numFmtId="0" applyNumberFormat="1" applyFont="1" applyFill="1" applyBorder="1"/>
    <xf fontId="11" fillId="28" borderId="7" numFmtId="0" applyNumberFormat="1" applyFont="1" applyFill="1" applyBorder="1"/>
    <xf fontId="12" fillId="0" borderId="0" numFmtId="0" applyNumberFormat="1" applyFont="1" applyFill="1" applyBorder="1"/>
    <xf fontId="13" fillId="29" borderId="0" numFmtId="0" applyNumberFormat="1" applyFont="1" applyFill="1" applyBorder="1"/>
    <xf fontId="14" fillId="0" borderId="0" numFmtId="0" applyNumberFormat="1" applyFont="1" applyFill="1" applyBorder="1">
      <alignment vertical="top"/>
    </xf>
    <xf fontId="15" fillId="30" borderId="0" numFmtId="0" applyNumberFormat="1" applyFont="1" applyFill="1" applyBorder="1"/>
    <xf fontId="16" fillId="0" borderId="0" numFmtId="0" applyNumberFormat="1" applyFont="1" applyFill="1" applyBorder="1"/>
    <xf fontId="0" fillId="31" borderId="8" numFmtId="0" applyNumberFormat="1" applyFont="1" applyFill="1" applyBorder="1"/>
    <xf fontId="0" fillId="0" borderId="0" numFmtId="9" applyNumberFormat="1" applyFont="1" applyFill="1" applyBorder="1"/>
    <xf fontId="17" fillId="0" borderId="9" numFmtId="0" applyNumberFormat="1" applyFont="1" applyFill="1" applyBorder="1"/>
    <xf fontId="18" fillId="0" borderId="0" numFmtId="0" applyNumberFormat="1" applyFont="1" applyFill="1" applyBorder="1"/>
    <xf fontId="0" fillId="0" borderId="0" numFmtId="162" applyNumberFormat="1" applyFont="1" applyFill="1" applyBorder="1"/>
    <xf fontId="0" fillId="0" borderId="0" numFmtId="163" applyNumberFormat="1" applyFont="1" applyFill="1" applyBorder="1"/>
    <xf fontId="19" fillId="32" borderId="0" numFmtId="0" applyNumberFormat="1" applyFont="1" applyFill="1" applyBorder="1"/>
  </cellStyleXfs>
  <cellXfs count="40">
    <xf fontId="0" fillId="0" borderId="0" numFmtId="0" xfId="0"/>
    <xf fontId="20" fillId="0" borderId="0" numFmtId="0" xfId="0" applyFont="1"/>
    <xf fontId="20" fillId="0" borderId="0" numFmtId="0" xfId="0" applyFont="1" applyAlignment="1">
      <alignment vertical="center"/>
    </xf>
    <xf fontId="20" fillId="0" borderId="0" numFmtId="3" xfId="0" applyNumberFormat="1" applyFont="1" applyAlignment="1">
      <alignment vertical="center"/>
    </xf>
    <xf fontId="21" fillId="0" borderId="0" numFmtId="0" xfId="0" applyFont="1" applyAlignment="1">
      <alignment horizontal="center" wrapText="1"/>
    </xf>
    <xf fontId="20" fillId="0" borderId="0" numFmtId="0" xfId="0" applyFont="1" applyAlignment="1">
      <alignment horizontal="right" wrapText="1"/>
    </xf>
    <xf fontId="21" fillId="0" borderId="0" numFmtId="0" xfId="0" applyFont="1" applyAlignment="1">
      <alignment horizontal="center" vertical="center" wrapText="1"/>
    </xf>
    <xf fontId="20" fillId="0" borderId="10" numFmtId="0" xfId="0" applyFont="1" applyBorder="1" applyAlignment="1">
      <alignment horizontal="right" vertical="center"/>
    </xf>
    <xf fontId="20" fillId="0" borderId="0" numFmtId="0" xfId="0" applyFont="1" applyAlignment="1">
      <alignment horizontal="right"/>
    </xf>
    <xf fontId="21" fillId="0" borderId="11" numFmtId="0" xfId="0" applyFont="1" applyBorder="1" applyAlignment="1">
      <alignment horizontal="center" vertical="center" wrapText="1"/>
    </xf>
    <xf fontId="21" fillId="0" borderId="11" numFmtId="0" xfId="0" applyFont="1" applyBorder="1" applyAlignment="1">
      <alignment horizontal="center" vertical="center"/>
    </xf>
    <xf fontId="21" fillId="0" borderId="11" numFmtId="3" xfId="0" applyNumberFormat="1" applyFont="1" applyBorder="1" applyAlignment="1">
      <alignment horizontal="center" vertical="center" wrapText="1"/>
    </xf>
    <xf fontId="21" fillId="0" borderId="12" numFmtId="0" xfId="0" applyFont="1" applyBorder="1" applyAlignment="1">
      <alignment horizontal="center"/>
    </xf>
    <xf fontId="21" fillId="0" borderId="12" numFmtId="0" xfId="0" applyFont="1" applyBorder="1" applyAlignment="1">
      <alignment horizontal="center" vertical="center"/>
    </xf>
    <xf fontId="21" fillId="0" borderId="12" numFmtId="3" xfId="0" applyNumberFormat="1" applyFont="1" applyBorder="1" applyAlignment="1">
      <alignment horizontal="center" vertical="center" wrapText="1"/>
    </xf>
    <xf fontId="21" fillId="0" borderId="0" numFmtId="0" xfId="0" applyFont="1"/>
    <xf fontId="21" fillId="0" borderId="11" numFmtId="1" xfId="0" applyNumberFormat="1" applyFont="1" applyBorder="1" applyAlignment="1">
      <alignment horizontal="center" vertical="center"/>
    </xf>
    <xf fontId="21" fillId="0" borderId="13" numFmtId="0" xfId="0" applyFont="1" applyBorder="1" applyAlignment="1">
      <alignment horizontal="left" vertical="center"/>
    </xf>
    <xf fontId="21" fillId="33" borderId="14" numFmtId="164" xfId="0" applyNumberFormat="1" applyFont="1" applyFill="1" applyBorder="1" applyAlignment="1">
      <alignment horizontal="right" vertical="center"/>
    </xf>
    <xf fontId="22" fillId="33" borderId="14" numFmtId="164" xfId="0" applyNumberFormat="1" applyFont="1" applyFill="1" applyBorder="1" applyAlignment="1">
      <alignment horizontal="right" vertical="center"/>
    </xf>
    <xf fontId="21" fillId="33" borderId="14" numFmtId="164" xfId="0" applyNumberFormat="1" applyFont="1" applyFill="1" applyBorder="1" applyAlignment="1">
      <alignment vertical="center"/>
    </xf>
    <xf fontId="21" fillId="0" borderId="13" numFmtId="0" xfId="0" applyFont="1" applyBorder="1" applyAlignment="1">
      <alignment vertical="center" wrapText="1"/>
    </xf>
    <xf fontId="22" fillId="33" borderId="14" numFmtId="164" xfId="0" applyNumberFormat="1" applyFont="1" applyFill="1" applyBorder="1" applyAlignment="1">
      <alignment vertical="center"/>
    </xf>
    <xf fontId="20" fillId="0" borderId="11" numFmtId="1" xfId="0" applyNumberFormat="1" applyFont="1" applyBorder="1" applyAlignment="1">
      <alignment horizontal="center" vertical="center"/>
    </xf>
    <xf fontId="20" fillId="0" borderId="13" numFmtId="0" xfId="0" applyFont="1" applyBorder="1" applyAlignment="1">
      <alignment horizontal="left" vertical="center" wrapText="1"/>
    </xf>
    <xf fontId="23" fillId="33" borderId="14" numFmtId="164" xfId="0" applyNumberFormat="1" applyFont="1" applyFill="1" applyBorder="1" applyAlignment="1">
      <alignment horizontal="right" vertical="center" wrapText="1"/>
    </xf>
    <xf fontId="20" fillId="33" borderId="14" numFmtId="164" xfId="0" applyNumberFormat="1" applyFont="1" applyFill="1" applyBorder="1" applyAlignment="1">
      <alignment horizontal="right" vertical="center" wrapText="1"/>
    </xf>
    <xf fontId="20" fillId="33" borderId="14" numFmtId="164" xfId="0" applyNumberFormat="1" applyFont="1" applyFill="1" applyBorder="1" applyAlignment="1">
      <alignment vertical="center"/>
    </xf>
    <xf fontId="20" fillId="0" borderId="13" numFmtId="0" xfId="0" applyFont="1" applyBorder="1" applyAlignment="1">
      <alignment vertical="center" wrapText="1"/>
    </xf>
    <xf fontId="23" fillId="33" borderId="14" numFmtId="164" xfId="0" applyNumberFormat="1" applyFont="1" applyFill="1" applyBorder="1" applyAlignment="1">
      <alignment vertical="center"/>
    </xf>
    <xf fontId="21" fillId="0" borderId="13" numFmtId="0" xfId="0" applyFont="1" applyBorder="1" applyAlignment="1">
      <alignment horizontal="left" vertical="center" wrapText="1"/>
    </xf>
    <xf fontId="22" fillId="33" borderId="14" numFmtId="164" xfId="0" applyNumberFormat="1" applyFont="1" applyFill="1" applyBorder="1" applyAlignment="1">
      <alignment horizontal="right" vertical="center" wrapText="1"/>
    </xf>
    <xf fontId="21" fillId="33" borderId="14" numFmtId="164" xfId="0" applyNumberFormat="1" applyFont="1" applyFill="1" applyBorder="1" applyAlignment="1">
      <alignment horizontal="right" vertical="center" wrapText="1"/>
    </xf>
    <xf fontId="21" fillId="0" borderId="14" numFmtId="164" xfId="0" applyNumberFormat="1" applyFont="1" applyBorder="1" applyAlignment="1">
      <alignment horizontal="right" vertical="center" wrapText="1"/>
    </xf>
    <xf fontId="21" fillId="33" borderId="14" numFmtId="164" xfId="0" applyNumberFormat="1" applyFont="1" applyFill="1" applyBorder="1"/>
    <xf fontId="21" fillId="0" borderId="13" numFmtId="3" xfId="0" applyNumberFormat="1" applyFont="1" applyBorder="1" applyAlignment="1">
      <alignment vertical="center" wrapText="1"/>
    </xf>
    <xf fontId="20" fillId="0" borderId="11" numFmtId="0" xfId="0" applyFont="1" applyBorder="1" applyAlignment="1">
      <alignment horizontal="center" vertical="center"/>
    </xf>
    <xf fontId="20" fillId="0" borderId="13" numFmtId="3" xfId="0" applyNumberFormat="1" applyFont="1" applyBorder="1" applyAlignment="1">
      <alignment vertical="center" wrapText="1"/>
    </xf>
    <xf fontId="20" fillId="0" borderId="13" numFmtId="9" xfId="44" applyNumberFormat="1" applyFont="1" applyBorder="1" applyAlignment="1">
      <alignment vertical="center" wrapText="1"/>
    </xf>
    <xf fontId="21" fillId="0" borderId="13" numFmtId="9" xfId="44" applyNumberFormat="1" applyFont="1" applyBorder="1" applyAlignment="1">
      <alignment vertical="center" wrapText="1"/>
    </xf>
  </cellXfs>
  <cellStyles count="49">
    <cellStyle name="20% - Акцент1" xfId="1" builtinId="30"/>
    <cellStyle name="20% - Акцент2" xfId="2" builtinId="34"/>
    <cellStyle name="20% - Акцент3" xfId="3" builtinId="38"/>
    <cellStyle name="20% - Акцент4" xfId="4" builtinId="42"/>
    <cellStyle name="20% - Акцент5" xfId="5" builtinId="46"/>
    <cellStyle name="20% - Акцент6" xfId="6" builtinId="50"/>
    <cellStyle name="40% - Акцент1" xfId="7" builtinId="31"/>
    <cellStyle name="40% - Акцент2" xfId="8" builtinId="35"/>
    <cellStyle name="40% - Акцент3" xfId="9" builtinId="39"/>
    <cellStyle name="40% - Акцент4" xfId="10" builtinId="43"/>
    <cellStyle name="40% - Акцент5" xfId="11" builtinId="47"/>
    <cellStyle name="40% - Акцент6" xfId="12" builtinId="51"/>
    <cellStyle name="60% - Акцент1" xfId="13" builtinId="32"/>
    <cellStyle name="60% - Акцент2" xfId="14" builtinId="36"/>
    <cellStyle name="60% - Акцент3" xfId="15" builtinId="40"/>
    <cellStyle name="60% - Акцент4" xfId="16" builtinId="44"/>
    <cellStyle name="60% - Акцент5" xfId="17" builtinId="48"/>
    <cellStyle name="60% - Акцент6" xfId="18" builtinId="52"/>
    <cellStyle name="Акцент1" xfId="19" builtinId="29"/>
    <cellStyle name="Акцент2" xfId="20" builtinId="33"/>
    <cellStyle name="Акцент3" xfId="21" builtinId="37"/>
    <cellStyle name="Акцент4" xfId="22" builtinId="41"/>
    <cellStyle name="Акцент5" xfId="23" builtinId="45"/>
    <cellStyle name="Акцент6" xfId="24" builtinId="49"/>
    <cellStyle name="Ввод " xfId="25" builtinId="20"/>
    <cellStyle name="Вывод" xfId="26" builtinId="21"/>
    <cellStyle name="Вычисление" xfId="27" builtinId="22"/>
    <cellStyle name="Гиперссылка" xfId="28" builtinId="8"/>
    <cellStyle name="Денежный" xfId="29" builtinId="4"/>
    <cellStyle name="Денежный [0]" xfId="30" builtinId="7"/>
    <cellStyle name="Заголовок 1" xfId="31" builtinId="16"/>
    <cellStyle name="Заголовок 2" xfId="32" builtinId="17"/>
    <cellStyle name="Заголовок 3" xfId="33" builtinId="18"/>
    <cellStyle name="Заголовок 4" xfId="34" builtinId="19"/>
    <cellStyle name="Итог" xfId="35" builtinId="25"/>
    <cellStyle name="Контрольная ячейка" xfId="36" builtinId="23"/>
    <cellStyle name="Название" xfId="37" builtinId="15"/>
    <cellStyle name="Нейтральный" xfId="38" builtinId="28"/>
    <cellStyle name="Обычный" xfId="0" builtinId="0"/>
    <cellStyle name="Открывавшаяся гиперссылка" xfId="39" builtinId="9"/>
    <cellStyle name="Плохой" xfId="40" builtinId="27"/>
    <cellStyle name="Пояснение" xfId="41" builtinId="53"/>
    <cellStyle name="Примечание" xfId="42" builtinId="10"/>
    <cellStyle name="Процентный" xfId="43" builtinId="5"/>
    <cellStyle name="Связанная ячейка" xfId="44" builtinId="24"/>
    <cellStyle name="Текст предупреждения" xfId="45" builtinId="11"/>
    <cellStyle name="Финансовый" xfId="46" builtinId="3"/>
    <cellStyle name="Финансовый [0]" xfId="47" builtinId="6"/>
    <cellStyle name="Хороший" xfId="48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view="normal" zoomScale="100" workbookViewId="0">
      <selection activeCell="G6" activeCellId="0" sqref="G6"/>
    </sheetView>
  </sheetViews>
  <sheetFormatPr baseColWidth="8" defaultColWidth="9.1093799999999998" defaultRowHeight="15.6" customHeight="1"/>
  <cols>
    <col customWidth="1" min="1" max="1" style="1" width="26.332000000000001"/>
    <col customWidth="1" min="2" max="2" style="2" width="49.441400000000002"/>
    <col customWidth="1" min="3" max="3" style="2" width="20.664100000000001"/>
    <col customWidth="1" min="4" max="5" style="3" width="20.664100000000001"/>
    <col customWidth="1" min="6" max="6" style="3" width="16.00390625"/>
    <col customWidth="1" min="7" max="7" style="1" width="16.28125"/>
    <col customWidth="1" min="8" max="255" style="1" width="9.1093799999999998"/>
  </cols>
  <sheetData>
    <row r="1" ht="11.25" customHeight="1">
      <c r="A1" s="4"/>
      <c r="B1" s="4"/>
      <c r="C1" s="5"/>
      <c r="D1" s="5"/>
      <c r="E1" s="5"/>
      <c r="F1" s="5"/>
    </row>
    <row r="2" ht="18.75" customHeight="1">
      <c r="A2" s="4" t="s">
        <v>0</v>
      </c>
      <c r="B2" s="4"/>
      <c r="C2" s="4"/>
      <c r="D2" s="4"/>
      <c r="E2" s="4"/>
      <c r="F2" s="4"/>
      <c r="G2" s="1"/>
    </row>
    <row r="3" ht="22.199999999999999" customHeight="1">
      <c r="A3" s="6" t="s">
        <v>1</v>
      </c>
      <c r="B3" s="6"/>
      <c r="C3" s="6"/>
      <c r="D3" s="6"/>
      <c r="E3" s="6"/>
      <c r="F3" s="6"/>
      <c r="G3" s="1"/>
    </row>
    <row r="4" ht="15.6">
      <c r="D4" s="7"/>
      <c r="E4" s="7"/>
      <c r="F4" s="7"/>
      <c r="G4" s="8" t="s">
        <v>2</v>
      </c>
    </row>
    <row r="5" ht="84.75" customHeight="1">
      <c r="A5" s="9" t="s">
        <v>3</v>
      </c>
      <c r="B5" s="10" t="s">
        <v>4</v>
      </c>
      <c r="C5" s="9" t="s">
        <v>5</v>
      </c>
      <c r="D5" s="11" t="s">
        <v>6</v>
      </c>
      <c r="E5" s="11" t="s">
        <v>7</v>
      </c>
      <c r="F5" s="11" t="s">
        <v>8</v>
      </c>
      <c r="G5" s="11" t="s">
        <v>9</v>
      </c>
    </row>
    <row r="6" ht="15.6">
      <c r="A6" s="12">
        <v>1</v>
      </c>
      <c r="B6" s="13">
        <v>2</v>
      </c>
      <c r="C6" s="13">
        <v>3</v>
      </c>
      <c r="D6" s="14">
        <v>4</v>
      </c>
      <c r="E6" s="14">
        <v>5</v>
      </c>
      <c r="F6" s="14">
        <v>6</v>
      </c>
      <c r="G6" s="12">
        <v>7</v>
      </c>
    </row>
    <row r="7" s="15" customFormat="1" ht="17.399999999999999" customHeight="1">
      <c r="A7" s="16" t="s">
        <v>10</v>
      </c>
      <c r="B7" s="17" t="s">
        <v>11</v>
      </c>
      <c r="C7" s="18">
        <f>C8+C11+C13+C19+C25+C28+C29+C30+C31+C32+C33+C34+C35+C36</f>
        <v>97095359.900000006</v>
      </c>
      <c r="D7" s="18">
        <f>D8+D11+D13+D19+D25+D28+D29+D30+D31+D32+D33+D34+D35+D36</f>
        <v>44104800.399999991</v>
      </c>
      <c r="E7" s="19">
        <f>E8+E11+E13+E19+E25+E28+E29+E30+E31+E32+E33+E34+E36+E35</f>
        <v>41873202.600000001</v>
      </c>
      <c r="F7" s="20">
        <f>D7/C7*100</f>
        <v>45.42421022531272</v>
      </c>
      <c r="G7" s="20">
        <f>D7/E7*100</f>
        <v>105.3294175306285</v>
      </c>
      <c r="H7" s="15"/>
      <c r="I7" s="15"/>
    </row>
    <row r="8" s="15" customFormat="1" ht="18" customHeight="1">
      <c r="A8" s="16" t="s">
        <v>12</v>
      </c>
      <c r="B8" s="21" t="s">
        <v>13</v>
      </c>
      <c r="C8" s="18">
        <f>SUM(C9:C10)</f>
        <v>60910174.399999999</v>
      </c>
      <c r="D8" s="18">
        <f>SUM(D9:D10)</f>
        <v>26149546.799999997</v>
      </c>
      <c r="E8" s="22">
        <f>SUM(E9:E10)</f>
        <v>25177768.300000001</v>
      </c>
      <c r="F8" s="20">
        <f>D8/C8*100</f>
        <v>42.931328070536601</v>
      </c>
      <c r="G8" s="20">
        <f>D8/E8*100</f>
        <v>103.85966892863969</v>
      </c>
      <c r="H8" s="15"/>
      <c r="I8" s="15"/>
    </row>
    <row r="9" ht="19.949999999999999" customHeight="1">
      <c r="A9" s="23" t="s">
        <v>14</v>
      </c>
      <c r="B9" s="24" t="s">
        <v>15</v>
      </c>
      <c r="C9" s="25">
        <v>24861973</v>
      </c>
      <c r="D9" s="26">
        <v>9574929.1999999993</v>
      </c>
      <c r="E9" s="26">
        <v>12007133.800000001</v>
      </c>
      <c r="F9" s="27">
        <f>D9/C9*100</f>
        <v>38.512346546269676</v>
      </c>
      <c r="G9" s="27">
        <f>D9/E9*100</f>
        <v>79.74367038368473</v>
      </c>
      <c r="H9" s="1"/>
      <c r="I9" s="1"/>
    </row>
    <row r="10" ht="17.399999999999999" customHeight="1">
      <c r="A10" s="23" t="s">
        <v>16</v>
      </c>
      <c r="B10" s="24" t="s">
        <v>17</v>
      </c>
      <c r="C10" s="25">
        <v>36048201.399999999</v>
      </c>
      <c r="D10" s="26">
        <v>16574617.6</v>
      </c>
      <c r="E10" s="26">
        <v>13170634.5</v>
      </c>
      <c r="F10" s="27">
        <f>D10/C10*100</f>
        <v>45.979041828145135</v>
      </c>
      <c r="G10" s="27">
        <f>D10/E10*100</f>
        <v>125.8452476226563</v>
      </c>
      <c r="H10" s="1"/>
      <c r="I10" s="1"/>
    </row>
    <row r="11" ht="51.75" customHeight="1">
      <c r="A11" s="16" t="s">
        <v>18</v>
      </c>
      <c r="B11" s="21" t="s">
        <v>19</v>
      </c>
      <c r="C11" s="18">
        <f>C12</f>
        <v>13509071.9</v>
      </c>
      <c r="D11" s="18">
        <f>D12</f>
        <v>6680171.5999999996</v>
      </c>
      <c r="E11" s="22">
        <f>E12</f>
        <v>5916125</v>
      </c>
      <c r="F11" s="20">
        <f>D11/C11*100</f>
        <v>49.449522879510319</v>
      </c>
      <c r="G11" s="20">
        <f>D11/E11*100</f>
        <v>112.91464598871728</v>
      </c>
      <c r="H11" s="1"/>
      <c r="I11" s="1"/>
    </row>
    <row r="12" s="15" customFormat="1" ht="44.25" customHeight="1">
      <c r="A12" s="23" t="s">
        <v>20</v>
      </c>
      <c r="B12" s="24" t="s">
        <v>21</v>
      </c>
      <c r="C12" s="25">
        <v>13509071.9</v>
      </c>
      <c r="D12" s="26">
        <v>6680171.5999999996</v>
      </c>
      <c r="E12" s="26">
        <v>5916125</v>
      </c>
      <c r="F12" s="27">
        <f>D12/C12*100</f>
        <v>49.449522879510319</v>
      </c>
      <c r="G12" s="27">
        <f>D12/E12*100</f>
        <v>112.91464598871728</v>
      </c>
      <c r="H12" s="15"/>
      <c r="I12" s="15"/>
    </row>
    <row r="13" ht="21" customHeight="1">
      <c r="A13" s="16" t="s">
        <v>22</v>
      </c>
      <c r="B13" s="21" t="s">
        <v>23</v>
      </c>
      <c r="C13" s="18">
        <f>SUM(C14:C18)</f>
        <v>6605409.5</v>
      </c>
      <c r="D13" s="18">
        <f>SUM(D14:D18)</f>
        <v>4198182.5999999996</v>
      </c>
      <c r="E13" s="18">
        <f>SUM(E14:E18)</f>
        <v>3137043.2000000002</v>
      </c>
      <c r="F13" s="20">
        <f>D13/C13*100</f>
        <v>63.556734824691787</v>
      </c>
      <c r="G13" s="20">
        <f>D13/E13*100</f>
        <v>133.82610096029276</v>
      </c>
      <c r="H13" s="1"/>
      <c r="I13" s="1"/>
    </row>
    <row r="14" ht="30">
      <c r="A14" s="23" t="s">
        <v>24</v>
      </c>
      <c r="B14" s="24" t="s">
        <v>25</v>
      </c>
      <c r="C14" s="26">
        <v>6094740.2000000002</v>
      </c>
      <c r="D14" s="26">
        <v>3837961.2000000002</v>
      </c>
      <c r="E14" s="26">
        <v>2950648.7000000002</v>
      </c>
      <c r="F14" s="27">
        <f>D14/C14*100</f>
        <v>62.971694839428928</v>
      </c>
      <c r="G14" s="27">
        <f>D14/E14*100</f>
        <v>130.0717770976938</v>
      </c>
      <c r="H14" s="1"/>
      <c r="I14" s="1"/>
    </row>
    <row r="15" ht="32.399999999999999" customHeight="1">
      <c r="A15" s="23" t="s">
        <v>26</v>
      </c>
      <c r="B15" s="24" t="s">
        <v>27</v>
      </c>
      <c r="C15" s="25">
        <v>1117</v>
      </c>
      <c r="D15" s="26">
        <v>790.10000000000002</v>
      </c>
      <c r="E15" s="26">
        <v>-6433.3999999999996</v>
      </c>
      <c r="F15" s="27">
        <f>D15/C15*100</f>
        <v>70.734109221128023</v>
      </c>
      <c r="G15" s="27">
        <f>D15/E15*100</f>
        <v>-12.281219883731776</v>
      </c>
      <c r="H15" s="1"/>
      <c r="I15" s="1"/>
    </row>
    <row r="16" s="15" customFormat="1" ht="30" customHeight="1">
      <c r="A16" s="23" t="s">
        <v>28</v>
      </c>
      <c r="B16" s="24" t="s">
        <v>29</v>
      </c>
      <c r="C16" s="25">
        <v>8600.2999999999993</v>
      </c>
      <c r="D16" s="26">
        <v>6319.3000000000002</v>
      </c>
      <c r="E16" s="26">
        <v>5372.1999999999998</v>
      </c>
      <c r="F16" s="27">
        <f>D16/C16*100</f>
        <v>73.477669383626164</v>
      </c>
      <c r="G16" s="27">
        <f>D16/E16*100</f>
        <v>117.62964893339787</v>
      </c>
      <c r="H16" s="15"/>
      <c r="I16" s="15"/>
    </row>
    <row r="17" s="15" customFormat="1" ht="31.199999999999999" customHeight="1">
      <c r="A17" s="23" t="s">
        <v>30</v>
      </c>
      <c r="B17" s="24" t="s">
        <v>31</v>
      </c>
      <c r="C17" s="25">
        <v>288064</v>
      </c>
      <c r="D17" s="26">
        <v>208493.89999999999</v>
      </c>
      <c r="E17" s="26">
        <v>104458.8</v>
      </c>
      <c r="F17" s="27">
        <f>D17/C17*100</f>
        <v>72.377631359697844</v>
      </c>
      <c r="G17" s="27">
        <f>D17/E17*100</f>
        <v>199.59438553764736</v>
      </c>
      <c r="H17" s="15"/>
      <c r="I17" s="15"/>
    </row>
    <row r="18" s="15" customFormat="1" ht="31.199999999999999" customHeight="1">
      <c r="A18" s="23" t="s">
        <v>32</v>
      </c>
      <c r="B18" s="24" t="s">
        <v>33</v>
      </c>
      <c r="C18" s="25">
        <v>212888</v>
      </c>
      <c r="D18" s="26">
        <v>144618.10000000001</v>
      </c>
      <c r="E18" s="26">
        <v>82996.899999999994</v>
      </c>
      <c r="F18" s="27">
        <f>D18/C18*100</f>
        <v>67.931541467814057</v>
      </c>
      <c r="G18" s="27">
        <f>D18/E18*100</f>
        <v>174.24518265140026</v>
      </c>
      <c r="H18" s="15"/>
      <c r="I18" s="15"/>
    </row>
    <row r="19" ht="18" customHeight="1">
      <c r="A19" s="16" t="s">
        <v>34</v>
      </c>
      <c r="B19" s="21" t="s">
        <v>35</v>
      </c>
      <c r="C19" s="18">
        <f>SUM(C20:C24)</f>
        <v>11527367.200000001</v>
      </c>
      <c r="D19" s="18">
        <f>SUM(D20:D24)</f>
        <v>4826184.2000000002</v>
      </c>
      <c r="E19" s="18">
        <f>SUM(E20:E24)</f>
        <v>5279990.0000000009</v>
      </c>
      <c r="F19" s="20">
        <f>D19/C19*100</f>
        <v>41.867185422877824</v>
      </c>
      <c r="G19" s="20">
        <f>D19/E19*100</f>
        <v>91.40517690374412</v>
      </c>
      <c r="H19" s="1"/>
      <c r="I19" s="1"/>
    </row>
    <row r="20" ht="18" customHeight="1">
      <c r="A20" s="23" t="s">
        <v>36</v>
      </c>
      <c r="B20" s="28" t="s">
        <v>37</v>
      </c>
      <c r="C20" s="25">
        <v>678593.80000000005</v>
      </c>
      <c r="D20" s="26">
        <v>60951.5</v>
      </c>
      <c r="E20" s="26">
        <v>37876.400000000001</v>
      </c>
      <c r="F20" s="27">
        <f>D20/C20*100</f>
        <v>8.9820301924361807</v>
      </c>
      <c r="G20" s="27">
        <f>D20/E20*100</f>
        <v>160.92210452946952</v>
      </c>
      <c r="H20" s="1"/>
      <c r="I20" s="1"/>
    </row>
    <row r="21" ht="17.399999999999999" customHeight="1">
      <c r="A21" s="23" t="s">
        <v>38</v>
      </c>
      <c r="B21" s="24" t="s">
        <v>39</v>
      </c>
      <c r="C21" s="25">
        <v>8015132</v>
      </c>
      <c r="D21" s="26">
        <v>3820122.2000000002</v>
      </c>
      <c r="E21" s="26">
        <v>4451511.2000000002</v>
      </c>
      <c r="F21" s="27">
        <f>D21/C21*100</f>
        <v>47.661376007282229</v>
      </c>
      <c r="G21" s="27">
        <f>D21/E21*100</f>
        <v>85.816299866885657</v>
      </c>
      <c r="H21" s="1"/>
      <c r="I21" s="1"/>
    </row>
    <row r="22" ht="16.949999999999999" customHeight="1">
      <c r="A22" s="23" t="s">
        <v>40</v>
      </c>
      <c r="B22" s="24" t="s">
        <v>41</v>
      </c>
      <c r="C22" s="25">
        <v>1263233</v>
      </c>
      <c r="D22" s="26">
        <v>266590.40000000002</v>
      </c>
      <c r="E22" s="26">
        <v>242112.70000000001</v>
      </c>
      <c r="F22" s="27">
        <f>D22/C22*100</f>
        <v>21.103818535456249</v>
      </c>
      <c r="G22" s="27">
        <f>D22/E22*100</f>
        <v>110.11004379365478</v>
      </c>
      <c r="H22" s="1"/>
      <c r="I22" s="1"/>
    </row>
    <row r="23" ht="15.6" customHeight="1">
      <c r="A23" s="23" t="s">
        <v>42</v>
      </c>
      <c r="B23" s="24" t="s">
        <v>43</v>
      </c>
      <c r="C23" s="25">
        <v>3696</v>
      </c>
      <c r="D23" s="26">
        <v>1792</v>
      </c>
      <c r="E23" s="26">
        <v>1358</v>
      </c>
      <c r="F23" s="27">
        <f>D23/C23*100</f>
        <v>48.484848484848484</v>
      </c>
      <c r="G23" s="27">
        <f>D23/E23*100</f>
        <v>131.95876288659792</v>
      </c>
      <c r="H23" s="1"/>
      <c r="I23" s="1"/>
    </row>
    <row r="24" ht="17.399999999999999" customHeight="1">
      <c r="A24" s="23" t="s">
        <v>44</v>
      </c>
      <c r="B24" s="24" t="s">
        <v>45</v>
      </c>
      <c r="C24" s="25">
        <v>1566712.3999999999</v>
      </c>
      <c r="D24" s="26">
        <v>676728.09999999998</v>
      </c>
      <c r="E24" s="26">
        <v>547131.69999999995</v>
      </c>
      <c r="F24" s="27">
        <f>D24/C24*100</f>
        <v>43.194149736735341</v>
      </c>
      <c r="G24" s="27">
        <f>D24/E24*100</f>
        <v>123.68650911654362</v>
      </c>
      <c r="H24" s="1"/>
      <c r="I24" s="1"/>
    </row>
    <row r="25" s="15" customFormat="1" ht="30.600000000000001" customHeight="1">
      <c r="A25" s="16" t="s">
        <v>46</v>
      </c>
      <c r="B25" s="21" t="s">
        <v>47</v>
      </c>
      <c r="C25" s="20">
        <f>SUM(C26:C27)</f>
        <v>61332.5</v>
      </c>
      <c r="D25" s="20">
        <f>SUM(D26:D27)</f>
        <v>20508.299999999999</v>
      </c>
      <c r="E25" s="20">
        <f>SUM(E26:E27)</f>
        <v>23602.299999999999</v>
      </c>
      <c r="F25" s="20">
        <f>D25/C25*100</f>
        <v>33.437899971466997</v>
      </c>
      <c r="G25" s="20">
        <f>D25/E25*100</f>
        <v>86.891108069976227</v>
      </c>
      <c r="H25" s="15"/>
      <c r="I25" s="15"/>
    </row>
    <row r="26" ht="18.600000000000001" customHeight="1">
      <c r="A26" s="23" t="s">
        <v>48</v>
      </c>
      <c r="B26" s="24" t="s">
        <v>49</v>
      </c>
      <c r="C26" s="25">
        <v>49980.5</v>
      </c>
      <c r="D26" s="27">
        <v>19054.299999999999</v>
      </c>
      <c r="E26" s="27">
        <v>22290.299999999999</v>
      </c>
      <c r="F26" s="27">
        <f>D26/C26*100</f>
        <v>38.123468152579505</v>
      </c>
      <c r="G26" s="27">
        <f>D26/E26*100</f>
        <v>85.482474439554423</v>
      </c>
      <c r="H26" s="1"/>
      <c r="I26" s="1"/>
    </row>
    <row r="27" ht="45">
      <c r="A27" s="23" t="s">
        <v>50</v>
      </c>
      <c r="B27" s="24" t="s">
        <v>51</v>
      </c>
      <c r="C27" s="29">
        <v>11352</v>
      </c>
      <c r="D27" s="27">
        <v>1454</v>
      </c>
      <c r="E27" s="27">
        <v>1312</v>
      </c>
      <c r="F27" s="27">
        <f>D27/C27*100</f>
        <v>12.808315715292458</v>
      </c>
      <c r="G27" s="27">
        <f>D27/E27*100</f>
        <v>110.82317073170731</v>
      </c>
      <c r="H27" s="1"/>
      <c r="I27" s="1"/>
    </row>
    <row r="28" s="15" customFormat="1" ht="19.199999999999999" customHeight="1">
      <c r="A28" s="16" t="s">
        <v>52</v>
      </c>
      <c r="B28" s="30" t="s">
        <v>53</v>
      </c>
      <c r="C28" s="31">
        <v>312938.59999999998</v>
      </c>
      <c r="D28" s="32">
        <v>166861.5</v>
      </c>
      <c r="E28" s="32">
        <v>158541.60000000001</v>
      </c>
      <c r="F28" s="20">
        <f>D28/C28*100</f>
        <v>53.320843130249841</v>
      </c>
      <c r="G28" s="20">
        <f>D28/E28*100</f>
        <v>105.24777093204558</v>
      </c>
      <c r="H28" s="15"/>
      <c r="I28" s="15"/>
    </row>
    <row r="29" ht="45" customHeight="1">
      <c r="A29" s="16" t="s">
        <v>54</v>
      </c>
      <c r="B29" s="21" t="s">
        <v>55</v>
      </c>
      <c r="C29" s="31">
        <v>0</v>
      </c>
      <c r="D29" s="32">
        <v>-1.2</v>
      </c>
      <c r="E29" s="32">
        <v>-32.100000000000001</v>
      </c>
      <c r="F29" s="20"/>
      <c r="G29" s="20"/>
      <c r="H29" s="1"/>
      <c r="I29" s="1"/>
    </row>
    <row r="30" s="15" customFormat="1" ht="45">
      <c r="A30" s="16" t="s">
        <v>56</v>
      </c>
      <c r="B30" s="21" t="s">
        <v>57</v>
      </c>
      <c r="C30" s="31">
        <v>1298342.7</v>
      </c>
      <c r="D30" s="32">
        <v>621687.5</v>
      </c>
      <c r="E30" s="32">
        <v>560673.69999999995</v>
      </c>
      <c r="F30" s="20">
        <f>D30/C30*100</f>
        <v>47.88315904575888</v>
      </c>
      <c r="G30" s="20">
        <f>D30/E30*100</f>
        <v>110.88222971757014</v>
      </c>
      <c r="H30" s="15"/>
      <c r="I30" s="15"/>
    </row>
    <row r="31" s="15" customFormat="1" ht="30">
      <c r="A31" s="16" t="s">
        <v>58</v>
      </c>
      <c r="B31" s="30" t="s">
        <v>59</v>
      </c>
      <c r="C31" s="31">
        <v>1346169.8999999999</v>
      </c>
      <c r="D31" s="32">
        <v>529932.5</v>
      </c>
      <c r="E31" s="32">
        <v>557535.30000000005</v>
      </c>
      <c r="F31" s="20">
        <f>D31/C31*100</f>
        <v>39.365944818703788</v>
      </c>
      <c r="G31" s="20">
        <f>D31/E31*100</f>
        <v>95.049138592659517</v>
      </c>
      <c r="H31" s="15"/>
      <c r="I31" s="15"/>
    </row>
    <row r="32" s="15" customFormat="1" ht="34.950000000000003" customHeight="1">
      <c r="A32" s="16" t="s">
        <v>60</v>
      </c>
      <c r="B32" s="21" t="s">
        <v>61</v>
      </c>
      <c r="C32" s="31">
        <v>273122</v>
      </c>
      <c r="D32" s="32">
        <v>180385.29999999999</v>
      </c>
      <c r="E32" s="32">
        <v>239678.60000000001</v>
      </c>
      <c r="F32" s="20">
        <f>D32/C32*100</f>
        <v>66.045686543010078</v>
      </c>
      <c r="G32" s="20">
        <f>D32/E32*100</f>
        <v>75.261329129926494</v>
      </c>
      <c r="H32" s="15"/>
      <c r="I32" s="15"/>
    </row>
    <row r="33" s="15" customFormat="1" ht="32.399999999999999" customHeight="1">
      <c r="A33" s="16" t="s">
        <v>62</v>
      </c>
      <c r="B33" s="30" t="s">
        <v>63</v>
      </c>
      <c r="C33" s="31">
        <v>204739.70000000001</v>
      </c>
      <c r="D33" s="32">
        <v>182983.10000000001</v>
      </c>
      <c r="E33" s="32">
        <v>110035.5</v>
      </c>
      <c r="F33" s="20">
        <f>D33/C33*100</f>
        <v>89.373531366901489</v>
      </c>
      <c r="G33" s="20">
        <f>D33/E33*100</f>
        <v>166.29460492295669</v>
      </c>
      <c r="H33" s="15"/>
      <c r="I33" s="15"/>
    </row>
    <row r="34" s="15" customFormat="1" ht="18" customHeight="1">
      <c r="A34" s="16" t="s">
        <v>64</v>
      </c>
      <c r="B34" s="30" t="s">
        <v>65</v>
      </c>
      <c r="C34" s="31">
        <v>338</v>
      </c>
      <c r="D34" s="32">
        <v>53.399999999999999</v>
      </c>
      <c r="E34" s="32">
        <v>312.69999999999999</v>
      </c>
      <c r="F34" s="20">
        <f>D34/C34*100</f>
        <v>15.798816568047336</v>
      </c>
      <c r="G34" s="20">
        <f>D34/E34*100</f>
        <v>17.077070674768148</v>
      </c>
      <c r="H34" s="15"/>
      <c r="I34" s="15"/>
    </row>
    <row r="35" s="15" customFormat="1" ht="16.199999999999999" customHeight="1">
      <c r="A35" s="16" t="s">
        <v>66</v>
      </c>
      <c r="B35" s="21" t="s">
        <v>67</v>
      </c>
      <c r="C35" s="31">
        <v>823468.80000000005</v>
      </c>
      <c r="D35" s="32">
        <v>458679.29999999999</v>
      </c>
      <c r="E35" s="32">
        <v>663882.69999999995</v>
      </c>
      <c r="F35" s="20">
        <f>D35/C35*100</f>
        <v>55.700871727016242</v>
      </c>
      <c r="G35" s="20">
        <f>D35/E35*100</f>
        <v>69.090413110629328</v>
      </c>
      <c r="H35" s="15"/>
      <c r="I35" s="15"/>
    </row>
    <row r="36" s="15" customFormat="1" ht="22.949999999999999" customHeight="1">
      <c r="A36" s="16" t="s">
        <v>68</v>
      </c>
      <c r="B36" s="21" t="s">
        <v>69</v>
      </c>
      <c r="C36" s="31">
        <v>222884.70000000001</v>
      </c>
      <c r="D36" s="32">
        <v>89625.5</v>
      </c>
      <c r="E36" s="33">
        <v>48045.800000000003</v>
      </c>
      <c r="F36" s="20">
        <f>D36/C36*100</f>
        <v>40.211598194043823</v>
      </c>
      <c r="G36" s="20">
        <f>D36/E36*100</f>
        <v>186.54179969945343</v>
      </c>
      <c r="H36" s="15"/>
      <c r="I36" s="15"/>
    </row>
    <row r="37" s="15" customFormat="1" ht="18.600000000000001" customHeight="1">
      <c r="A37" s="16" t="s">
        <v>70</v>
      </c>
      <c r="B37" s="21" t="s">
        <v>71</v>
      </c>
      <c r="C37" s="20">
        <f>C38+C39+C44+C45+C46+C47+C48+C49</f>
        <v>32676959.114180002</v>
      </c>
      <c r="D37" s="20">
        <f>D38+D39+D44+D45+D46+D47+D48+D49</f>
        <v>15445111.525929997</v>
      </c>
      <c r="E37" s="34">
        <f>E39+E44+E45+E46+E47+E48+E49</f>
        <v>13810971.708069999</v>
      </c>
      <c r="F37" s="20">
        <f>D37/C37*100</f>
        <v>47.266061300139981</v>
      </c>
      <c r="G37" s="20">
        <f>D37/E37*100</f>
        <v>111.83218568831865</v>
      </c>
      <c r="H37" s="15"/>
      <c r="I37" s="15"/>
    </row>
    <row r="38" s="15" customFormat="1" ht="18.600000000000001" customHeight="1">
      <c r="A38" s="10" t="s">
        <v>72</v>
      </c>
      <c r="B38" s="35" t="s">
        <v>73</v>
      </c>
      <c r="C38" s="31">
        <v>1348</v>
      </c>
      <c r="D38" s="20">
        <v>0</v>
      </c>
      <c r="E38" s="34">
        <v>0</v>
      </c>
      <c r="F38" s="20"/>
      <c r="G38" s="20"/>
      <c r="H38" s="15"/>
      <c r="I38" s="15"/>
    </row>
    <row r="39" s="15" customFormat="1" ht="47.25" customHeight="1">
      <c r="A39" s="10" t="s">
        <v>74</v>
      </c>
      <c r="B39" s="35" t="s">
        <v>75</v>
      </c>
      <c r="C39" s="31">
        <f>C40+C41+C42+C43</f>
        <v>31307722.854460001</v>
      </c>
      <c r="D39" s="31">
        <f>D40+D41+D42+D43</f>
        <v>15038790.936979998</v>
      </c>
      <c r="E39" s="31">
        <f>E40+E41+E42+E43</f>
        <v>13134977.708070001</v>
      </c>
      <c r="F39" s="20">
        <f>D39/C39*100</f>
        <v>48.035403299341581</v>
      </c>
      <c r="G39" s="20">
        <f>D39/E39*100</f>
        <v>114.49422504722115</v>
      </c>
      <c r="H39" s="15"/>
      <c r="I39" s="15"/>
    </row>
    <row r="40" s="15" customFormat="1" ht="42" customHeight="1">
      <c r="A40" s="36" t="s">
        <v>76</v>
      </c>
      <c r="B40" s="37" t="s">
        <v>77</v>
      </c>
      <c r="C40" s="25">
        <v>13608386.5</v>
      </c>
      <c r="D40" s="25">
        <v>6883102.7999999998</v>
      </c>
      <c r="E40" s="25">
        <v>5662423.7000000002</v>
      </c>
      <c r="F40" s="27">
        <f>D40/C40*100</f>
        <v>50.579859706365625</v>
      </c>
      <c r="G40" s="27">
        <f>D40/E40*100</f>
        <v>121.55753727860386</v>
      </c>
      <c r="H40" s="15"/>
      <c r="I40" s="15"/>
    </row>
    <row r="41" s="15" customFormat="1" ht="54" customHeight="1">
      <c r="A41" s="36" t="s">
        <v>78</v>
      </c>
      <c r="B41" s="37" t="s">
        <v>79</v>
      </c>
      <c r="C41" s="25">
        <v>14397400.793989999</v>
      </c>
      <c r="D41" s="25">
        <v>6225946.7975399997</v>
      </c>
      <c r="E41" s="25">
        <v>4899339.54146</v>
      </c>
      <c r="F41" s="27">
        <f>D41/C41*100</f>
        <v>43.243547127888093</v>
      </c>
      <c r="G41" s="27">
        <f>D41/E41*100</f>
        <v>127.07726714700553</v>
      </c>
      <c r="H41" s="15"/>
      <c r="I41" s="15"/>
    </row>
    <row r="42" s="15" customFormat="1" ht="49.200000000000003" customHeight="1">
      <c r="A42" s="36" t="s">
        <v>80</v>
      </c>
      <c r="B42" s="37" t="s">
        <v>81</v>
      </c>
      <c r="C42" s="25">
        <v>2260632</v>
      </c>
      <c r="D42" s="25">
        <v>1222370.9031100001</v>
      </c>
      <c r="E42" s="25">
        <v>1249974.9815499999</v>
      </c>
      <c r="F42" s="27">
        <f>D42/C42*100</f>
        <v>54.072087058397834</v>
      </c>
      <c r="G42" s="27">
        <f>D42/E42*100</f>
        <v>97.791629524794971</v>
      </c>
      <c r="H42" s="15"/>
      <c r="I42" s="15"/>
    </row>
    <row r="43" s="15" customFormat="1" ht="30.600000000000001" customHeight="1">
      <c r="A43" s="36" t="s">
        <v>82</v>
      </c>
      <c r="B43" s="38" t="s">
        <v>83</v>
      </c>
      <c r="C43" s="25">
        <v>1041303.56047</v>
      </c>
      <c r="D43" s="25">
        <v>707370.43633000006</v>
      </c>
      <c r="E43" s="25">
        <v>1323239.4850600001</v>
      </c>
      <c r="F43" s="27">
        <f>D43/C43*100</f>
        <v>67.931241492223776</v>
      </c>
      <c r="G43" s="27">
        <f>D43/E43*100</f>
        <v>53.457476467151032</v>
      </c>
      <c r="H43" s="15"/>
      <c r="I43" s="15"/>
    </row>
    <row r="44" s="15" customFormat="1" ht="45">
      <c r="A44" s="10" t="s">
        <v>84</v>
      </c>
      <c r="B44" s="39" t="s">
        <v>85</v>
      </c>
      <c r="C44" s="31">
        <v>741831.19999999995</v>
      </c>
      <c r="D44" s="31">
        <v>306488.68845000002</v>
      </c>
      <c r="E44" s="31">
        <v>485780.59999999998</v>
      </c>
      <c r="F44" s="20">
        <f>D44/C44*100</f>
        <v>41.31515207907136</v>
      </c>
      <c r="G44" s="20">
        <f>D44/E44*100</f>
        <v>63.091998414510584</v>
      </c>
      <c r="H44" s="15"/>
      <c r="I44" s="15"/>
    </row>
    <row r="45" s="15" customFormat="1" ht="30">
      <c r="A45" s="10" t="s">
        <v>86</v>
      </c>
      <c r="B45" s="35" t="s">
        <v>87</v>
      </c>
      <c r="C45" s="31">
        <v>1597.8005000000001</v>
      </c>
      <c r="D45" s="31">
        <v>401.40050000000002</v>
      </c>
      <c r="E45" s="31">
        <v>1540</v>
      </c>
      <c r="F45" s="20">
        <f>D45/C45*100</f>
        <v>25.122066240434897</v>
      </c>
      <c r="G45" s="20">
        <f>D45/E45*100</f>
        <v>26.064967532467531</v>
      </c>
      <c r="H45" s="15"/>
      <c r="I45" s="15"/>
    </row>
    <row r="46" s="15" customFormat="1" ht="22.5" customHeight="1">
      <c r="A46" s="10" t="s">
        <v>88</v>
      </c>
      <c r="B46" s="35" t="s">
        <v>89</v>
      </c>
      <c r="C46" s="31">
        <v>131558.36061</v>
      </c>
      <c r="D46" s="31">
        <v>103739.89999999999</v>
      </c>
      <c r="E46" s="31">
        <v>143615.60000000001</v>
      </c>
      <c r="F46" s="20">
        <f>D46/C46*100</f>
        <v>78.854661550194578</v>
      </c>
      <c r="G46" s="20">
        <f>D46/E46*100</f>
        <v>72.234423001400955</v>
      </c>
      <c r="H46" s="15"/>
      <c r="I46" s="15"/>
    </row>
    <row r="47" s="15" customFormat="1" ht="15.6" hidden="1">
      <c r="A47" s="10" t="s">
        <v>90</v>
      </c>
      <c r="B47" s="35" t="s">
        <v>91</v>
      </c>
      <c r="C47" s="31"/>
      <c r="D47" s="31"/>
      <c r="E47" s="31">
        <v>0</v>
      </c>
      <c r="F47" s="20" t="e">
        <f>D47/C47*100</f>
        <v>#DIV/0!</v>
      </c>
      <c r="G47" s="20" t="e">
        <f>D47/E47*100</f>
        <v>#DIV/0!</v>
      </c>
      <c r="H47" s="15"/>
      <c r="I47" s="15"/>
    </row>
    <row r="48" s="15" customFormat="1" ht="84.75" customHeight="1">
      <c r="A48" s="10" t="s">
        <v>92</v>
      </c>
      <c r="B48" s="35" t="s">
        <v>93</v>
      </c>
      <c r="C48" s="31">
        <v>619266.04387000005</v>
      </c>
      <c r="D48" s="31">
        <v>121959.89999999999</v>
      </c>
      <c r="E48" s="31">
        <v>180694.70000000001</v>
      </c>
      <c r="F48" s="20">
        <f>D48/C48*100</f>
        <v>19.694265688755014</v>
      </c>
      <c r="G48" s="20">
        <f>D48/E48*100</f>
        <v>67.495006771089578</v>
      </c>
      <c r="H48" s="15"/>
      <c r="I48" s="15"/>
    </row>
    <row r="49" s="15" customFormat="1" ht="63" customHeight="1">
      <c r="A49" s="10" t="s">
        <v>94</v>
      </c>
      <c r="B49" s="35" t="s">
        <v>95</v>
      </c>
      <c r="C49" s="31">
        <v>-126365.14526</v>
      </c>
      <c r="D49" s="31">
        <v>-126269.3</v>
      </c>
      <c r="E49" s="31">
        <v>-135636.89999999999</v>
      </c>
      <c r="F49" s="20">
        <f>D49/C49*100</f>
        <v>99.924152138785743</v>
      </c>
      <c r="G49" s="20">
        <f>D49/E49*100</f>
        <v>93.093619804050377</v>
      </c>
      <c r="H49" s="15"/>
      <c r="I49" s="15"/>
    </row>
    <row r="50" ht="19.199999999999999" customHeight="1">
      <c r="A50" s="16"/>
      <c r="B50" s="21" t="s">
        <v>96</v>
      </c>
      <c r="C50" s="20">
        <f>C7+C37</f>
        <v>129772319.01418</v>
      </c>
      <c r="D50" s="20">
        <f>D7+D37</f>
        <v>59549911.925929986</v>
      </c>
      <c r="E50" s="20">
        <f>E7+E37</f>
        <v>55684174.308070004</v>
      </c>
      <c r="F50" s="20">
        <f>D50/C50*100</f>
        <v>45.887992430360335</v>
      </c>
      <c r="G50" s="20">
        <f>D50/E50*100</f>
        <v>106.94225543593944</v>
      </c>
      <c r="H50" s="1"/>
      <c r="I50" s="1"/>
    </row>
  </sheetData>
  <mergeCells count="4">
    <mergeCell ref="C1:F1"/>
    <mergeCell ref="A2:G2"/>
    <mergeCell ref="A3:G3"/>
    <mergeCell ref="D4:F4"/>
  </mergeCells>
  <printOptions headings="0" gridLines="0"/>
  <pageMargins left="0.39370078740157477" right="0" top="0" bottom="0" header="0.31496099999999999" footer="0.31496099999999999"/>
  <pageSetup paperSize="9" scale="56" firstPageNumber="1" fitToWidth="1" fitToHeight="1" pageOrder="downThenOver" orientation="portrait" usePrinterDefaults="1" blackAndWhite="0" draft="0" cellComments="none" useFirstPageNumber="1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Р7-Офис/7.4.0.93</Application>
  <Company>findep</Company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revision>2</cp:revision>
  <dcterms:created xsi:type="dcterms:W3CDTF">2004-09-11T05:05:00Z</dcterms:created>
  <dcterms:modified xsi:type="dcterms:W3CDTF">2024-07-19T10:34:22Z</dcterms:modified>
  <cp:version>786432</cp:version>
</cp:coreProperties>
</file>