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13380" yWindow="0" windowWidth="15465" windowHeight="12765"/>
  </bookViews>
  <sheets>
    <sheet name="01.01." sheetId="8" r:id="rId1"/>
  </sheets>
  <definedNames>
    <definedName name="_xlnm._FilterDatabase" localSheetId="0" hidden="1">'01.01.'!$A$6:$E$43</definedName>
    <definedName name="_xlnm.Print_Area" localSheetId="0">'01.01.'!$A$1:$E$43</definedName>
  </definedNames>
  <calcPr calcId="125725" fullPrecision="0"/>
</workbook>
</file>

<file path=xl/calcChain.xml><?xml version="1.0" encoding="utf-8"?>
<calcChain xmlns="http://schemas.openxmlformats.org/spreadsheetml/2006/main">
  <c r="E28" i="8"/>
  <c r="E38"/>
  <c r="E39"/>
  <c r="C32"/>
  <c r="C7"/>
  <c r="D7"/>
  <c r="D16"/>
  <c r="C33"/>
  <c r="E32"/>
  <c r="C13"/>
  <c r="E9"/>
  <c r="E42"/>
  <c r="E41"/>
  <c r="E40"/>
  <c r="E37"/>
  <c r="E36"/>
  <c r="E35"/>
  <c r="E34"/>
  <c r="E31"/>
  <c r="E30"/>
  <c r="E29"/>
  <c r="E27"/>
  <c r="E26"/>
  <c r="E25"/>
  <c r="E24"/>
  <c r="E23"/>
  <c r="E22"/>
  <c r="E21"/>
  <c r="E19"/>
  <c r="E18"/>
  <c r="E17"/>
  <c r="E14"/>
  <c r="D11"/>
  <c r="E10"/>
  <c r="E8"/>
  <c r="C11"/>
  <c r="E11"/>
  <c r="D13"/>
  <c r="D20"/>
  <c r="E20"/>
  <c r="D33"/>
  <c r="E12"/>
  <c r="D8"/>
  <c r="D32"/>
  <c r="E16"/>
  <c r="D43"/>
  <c r="E33"/>
  <c r="C43"/>
  <c r="E43"/>
  <c r="E13"/>
  <c r="E7"/>
</calcChain>
</file>

<file path=xl/sharedStrings.xml><?xml version="1.0" encoding="utf-8"?>
<sst xmlns="http://schemas.openxmlformats.org/spreadsheetml/2006/main" count="81" uniqueCount="81">
  <si>
    <t>1 00 00000 00 0000 000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</si>
  <si>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</si>
  <si>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</si>
  <si>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</si>
  <si>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</si>
  <si>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</si>
  <si>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</si>
  <si>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</si>
  <si>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</si>
  <si>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</si>
  <si>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</si>
  <si>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1 06 00000 00 0000 000</t>
  </si>
  <si>
    <t>Налоги на имущество</t>
  </si>
  <si>
    <t>Налог на имущество организаций</t>
  </si>
  <si>
    <t>1 06 04000 02 0000 110</t>
  </si>
  <si>
    <t>Транспортный налог</t>
  </si>
  <si>
    <t>Налог на игорный бизнес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</si>
  <si>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</si>
  <si>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</si>
  <si>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</si>
  <si>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</si>
  <si>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1 09 00000 00 0000 000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</si>
  <si>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</si>
  <si>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</si>
  <si>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</si>
  <si>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</si>
  <si>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</si>
  <si>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</si>
  <si>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</si>
  <si>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</si>
  <si>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</si>
  <si>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</si>
  <si>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</si>
  <si>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</si>
  <si>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</si>
  <si>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2 02 00000 00 0000 000</t>
  </si>
  <si>
    <t>Налоги на товары (работы, услуги), реализуемые на территории Российской Федерации</t>
  </si>
  <si>
    <t>ИНФОРМАЦИЯ</t>
  </si>
  <si>
    <t>1 06 02000 02 0000 110</t>
  </si>
  <si>
    <t>БЕЗВОЗМЕЗДНЫЕ ПОСТУПЛЕНИЯ</t>
  </si>
  <si>
    <t>1 08 00000 00 0000 000</t>
  </si>
  <si>
    <t>Государственная пошлина</t>
  </si>
  <si>
    <t>Доходы от продажи материальных и нематериальных активов</t>
  </si>
  <si>
    <t>1 14 00000 00 0000 000</t>
  </si>
  <si>
    <t>ВСЕГО ДОХОДОВ</t>
  </si>
  <si>
    <t>1 03 00000 00 0000 000</t>
  </si>
  <si>
    <t>Задолженность и перерасчеты по отмененным налогам, сборам и иным обязательным платежам</t>
  </si>
  <si>
    <t>1 06 05000 02 0000 110</t>
  </si>
  <si>
    <t>Налог, взимаемый в связи с применением упрощенной системы налогообложения</t>
  </si>
  <si>
    <t>1 05 01000 00 0000 110</t>
  </si>
  <si>
    <t>НАЛОГОВЫЕ И НЕНАЛОГОВЫЕ ДОХОДЫ</t>
  </si>
  <si>
    <t>Безвозмездные поступления от других бюджетов бюджетной системы Российской Федерации</t>
  </si>
  <si>
    <t>Безвозмездные поступления от негосударственных организаций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</si>
  <si>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</si>
  <si>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</si>
  <si>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2 03 00000 00 0000 000</t>
  </si>
  <si>
    <t>Коды бюджетной классификации 
Российской Федерации</t>
  </si>
  <si>
    <t>Наименование доходов</t>
  </si>
  <si>
    <t>тыс.руб.</t>
  </si>
  <si>
    <t>Субсидии бюджетам бюджетной системы Российской Федерации (межбюджетные субсидии)</t>
  </si>
  <si>
    <t>Иные межбюджетные трансферты</t>
  </si>
  <si>
    <t xml:space="preserve">Субвенции бюджетам бюджетной системы Российской Федерации </t>
  </si>
  <si>
    <t>Дотации бюджетам бюджетной системы Российской Федерации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</si>
  <si>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</si>
  <si>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</si>
  <si>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2 07 00000 00 0000 000</t>
  </si>
  <si>
    <t>2 04 00000 00 0000 000</t>
  </si>
  <si>
    <t>2 18 00000 00 0000 000</t>
  </si>
  <si>
    <t>2 19 00000 00 0000 000</t>
  </si>
  <si>
    <t>2 02 10000 00 0000 150</t>
  </si>
  <si>
    <t>2 02 20000 00 0000 150</t>
  </si>
  <si>
    <t>2 02 30000 00 0000 150</t>
  </si>
  <si>
    <t>2 02 40000 00 0000 150</t>
  </si>
  <si>
    <t>Безвозмездные поступления от государственных (муниципальных) организаций</t>
  </si>
  <si>
    <t xml:space="preserve">Прочие безвозмездные поступления </t>
  </si>
  <si>
    <t>1 05 06000 01 0000 110</t>
  </si>
  <si>
    <t>Налог на профессиональный доход</t>
  </si>
  <si>
    <t>об исполнении областного бюджета Томской области на 1 января 2022 года</t>
  </si>
  <si>
    <t>Исполнено
на 01.01.2022</t>
  </si>
  <si>
    <t>Исполнено на 01.01.2021</t>
  </si>
  <si>
    <t>Темп роста исполнения на 01.01.2022 к 01.01.2021</t>
  </si>
</sst>
</file>

<file path=xl/styles.xml><?xml version="1.0" encoding="utf-8"?>
<styleSheet xmlns="http://schemas.openxmlformats.org/spreadsheetml/2006/main">
  <numFmts count="1">
    <numFmt numFmtId="180" formatCode="#,##0.0"/>
  </numFmts>
  <fonts count="8">
    <font>
      <sz val="10"/>
      <name val="Arial Cyr"/>
      <charset val="204"/>
    </font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8">
    <xf numFmtId="0" fontId="0" fillId="0" borderId="0" xfId="0"/>
    <xf numFmtId="0" fontId="5" fillId="2" borderId="0" xfId="0" applyFont="1" applyFill="1"/>
    <xf numFmtId="0" fontId="4" fillId="2" borderId="0" xfId="0" applyFont="1" applyFill="1"/>
    <xf numFmtId="0" fontId="3" fillId="2" borderId="0" xfId="0" applyFont="1" applyFill="1"/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wrapText="1"/>
    </xf>
    <xf numFmtId="0" fontId="7" fillId="2" borderId="0" xfId="0" applyFont="1" applyFill="1"/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right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2" fontId="7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3" fontId="6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vertical="center" wrapText="1"/>
    </xf>
    <xf numFmtId="9" fontId="7" fillId="2" borderId="1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3" fontId="7" fillId="0" borderId="0" xfId="0" applyNumberFormat="1" applyFont="1" applyFill="1" applyAlignment="1">
      <alignment vertical="center"/>
    </xf>
    <xf numFmtId="180" fontId="6" fillId="0" borderId="1" xfId="0" applyNumberFormat="1" applyFont="1" applyFill="1" applyBorder="1" applyAlignment="1">
      <alignment horizontal="right"/>
    </xf>
    <xf numFmtId="180" fontId="6" fillId="2" borderId="1" xfId="0" applyNumberFormat="1" applyFont="1" applyFill="1" applyBorder="1" applyAlignment="1">
      <alignment horizontal="right"/>
    </xf>
    <xf numFmtId="180" fontId="7" fillId="2" borderId="1" xfId="0" applyNumberFormat="1" applyFont="1" applyFill="1" applyBorder="1" applyAlignment="1">
      <alignment horizontal="right"/>
    </xf>
    <xf numFmtId="180" fontId="7" fillId="0" borderId="1" xfId="0" applyNumberFormat="1" applyFont="1" applyFill="1" applyBorder="1" applyAlignment="1">
      <alignment horizontal="right"/>
    </xf>
    <xf numFmtId="180" fontId="7" fillId="0" borderId="0" xfId="0" applyNumberFormat="1" applyFont="1" applyFill="1" applyAlignment="1">
      <alignment vertical="center"/>
    </xf>
    <xf numFmtId="0" fontId="7" fillId="0" borderId="0" xfId="0" applyFont="1" applyFill="1" applyBorder="1" applyAlignment="1">
      <alignment horizontal="right" wrapText="1"/>
    </xf>
    <xf numFmtId="0" fontId="6" fillId="2" borderId="0" xfId="0" applyFont="1" applyFill="1" applyBorder="1" applyAlignment="1">
      <alignment horizontal="center" wrapText="1"/>
    </xf>
    <xf numFmtId="0" fontId="7" fillId="2" borderId="0" xfId="0" applyFont="1" applyFill="1" applyAlignment="1"/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/>
    <xf numFmtId="0" fontId="7" fillId="0" borderId="2" xfId="0" applyFont="1" applyFill="1" applyBorder="1" applyAlignment="1">
      <alignment horizontal="right" vertical="center"/>
    </xf>
  </cellXfs>
  <cellStyles count="3">
    <cellStyle name="Обычный" xfId="0" builtinId="0"/>
    <cellStyle name="Процентный" xfId="1" builtinId="5"/>
    <cellStyle name="Процентный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abSelected="1" topLeftCell="B1" zoomScale="110" zoomScaleNormal="110" workbookViewId="0">
      <pane ySplit="5" topLeftCell="A33" activePane="bottomLeft" state="frozen"/>
      <selection pane="bottomLeft" activeCell="E27" sqref="E27:E28"/>
    </sheetView>
  </sheetViews>
  <sheetFormatPr defaultRowHeight="15.75"/>
  <cols>
    <col min="1" max="1" width="29" style="7" customWidth="1"/>
    <col min="2" max="2" width="60.140625" style="8" customWidth="1"/>
    <col min="3" max="4" width="18.28515625" style="26" customWidth="1"/>
    <col min="5" max="5" width="20.7109375" style="6" customWidth="1"/>
    <col min="6" max="16384" width="9.140625" style="1"/>
  </cols>
  <sheetData>
    <row r="1" spans="1:5" ht="18.75" customHeight="1">
      <c r="A1" s="4"/>
      <c r="B1" s="5"/>
      <c r="C1" s="32"/>
      <c r="D1" s="32"/>
    </row>
    <row r="2" spans="1:5" ht="18.75" customHeight="1">
      <c r="A2" s="33" t="s">
        <v>37</v>
      </c>
      <c r="B2" s="33"/>
      <c r="C2" s="33"/>
      <c r="D2" s="33"/>
      <c r="E2" s="34"/>
    </row>
    <row r="3" spans="1:5" ht="22.15" customHeight="1">
      <c r="A3" s="35" t="s">
        <v>77</v>
      </c>
      <c r="B3" s="35"/>
      <c r="C3" s="35"/>
      <c r="D3" s="35"/>
      <c r="E3" s="36"/>
    </row>
    <row r="4" spans="1:5">
      <c r="C4" s="37"/>
      <c r="D4" s="37"/>
      <c r="E4" s="9" t="s">
        <v>58</v>
      </c>
    </row>
    <row r="5" spans="1:5" ht="63">
      <c r="A5" s="10" t="s">
        <v>56</v>
      </c>
      <c r="B5" s="11" t="s">
        <v>57</v>
      </c>
      <c r="C5" s="12" t="s">
        <v>78</v>
      </c>
      <c r="D5" s="12" t="s">
        <v>79</v>
      </c>
      <c r="E5" s="12" t="s">
        <v>80</v>
      </c>
    </row>
    <row r="6" spans="1:5">
      <c r="A6" s="11">
        <v>1</v>
      </c>
      <c r="B6" s="11">
        <v>2</v>
      </c>
      <c r="C6" s="12">
        <v>3</v>
      </c>
      <c r="D6" s="12">
        <v>4</v>
      </c>
      <c r="E6" s="13">
        <v>5</v>
      </c>
    </row>
    <row r="7" spans="1:5" s="2" customFormat="1" ht="17.45" customHeight="1">
      <c r="A7" s="14" t="s">
        <v>0</v>
      </c>
      <c r="B7" s="15" t="s">
        <v>50</v>
      </c>
      <c r="C7" s="27">
        <f>C8+C11+C13+C16+C20+C23+C24+C25+C26+C27+C28+C29+C31+C30-0.2</f>
        <v>55647793.299999997</v>
      </c>
      <c r="D7" s="27">
        <f>D8+D11+D13+D16+D20+D23+D24+D25+D26+D27+D28+D29+D30+D31+0.1</f>
        <v>45311904.200000003</v>
      </c>
      <c r="E7" s="28">
        <f>C7/D7*100</f>
        <v>122.8</v>
      </c>
    </row>
    <row r="8" spans="1:5" s="2" customFormat="1" ht="18" customHeight="1">
      <c r="A8" s="14" t="s">
        <v>1</v>
      </c>
      <c r="B8" s="16" t="s">
        <v>2</v>
      </c>
      <c r="C8" s="27">
        <v>33053203.5</v>
      </c>
      <c r="D8" s="27">
        <f>SUM(D9:D10)</f>
        <v>26907406.699999999</v>
      </c>
      <c r="E8" s="28">
        <f t="shared" ref="E8:E14" si="0">C8/D8*100</f>
        <v>122.8</v>
      </c>
    </row>
    <row r="9" spans="1:5" ht="19.899999999999999" customHeight="1">
      <c r="A9" s="17" t="s">
        <v>3</v>
      </c>
      <c r="B9" s="18" t="s">
        <v>4</v>
      </c>
      <c r="C9" s="30">
        <v>15386897.300000001</v>
      </c>
      <c r="D9" s="30">
        <v>9845495.3000000007</v>
      </c>
      <c r="E9" s="29">
        <f t="shared" si="0"/>
        <v>156.30000000000001</v>
      </c>
    </row>
    <row r="10" spans="1:5" ht="17.45" customHeight="1">
      <c r="A10" s="17" t="s">
        <v>5</v>
      </c>
      <c r="B10" s="18" t="s">
        <v>6</v>
      </c>
      <c r="C10" s="30">
        <v>17666306.100000001</v>
      </c>
      <c r="D10" s="30">
        <v>17061911.399999999</v>
      </c>
      <c r="E10" s="29">
        <f t="shared" si="0"/>
        <v>103.5</v>
      </c>
    </row>
    <row r="11" spans="1:5" ht="31.15" customHeight="1">
      <c r="A11" s="14" t="s">
        <v>45</v>
      </c>
      <c r="B11" s="16" t="s">
        <v>36</v>
      </c>
      <c r="C11" s="27">
        <f>C12</f>
        <v>10187325.1</v>
      </c>
      <c r="D11" s="27">
        <f>D12</f>
        <v>8224810.5</v>
      </c>
      <c r="E11" s="28">
        <f t="shared" si="0"/>
        <v>123.9</v>
      </c>
    </row>
    <row r="12" spans="1:5" s="2" customFormat="1" ht="32.450000000000003" customHeight="1">
      <c r="A12" s="17" t="s">
        <v>7</v>
      </c>
      <c r="B12" s="18" t="s">
        <v>8</v>
      </c>
      <c r="C12" s="30">
        <v>10187325.1</v>
      </c>
      <c r="D12" s="30">
        <v>8224810.5</v>
      </c>
      <c r="E12" s="29">
        <f t="shared" si="0"/>
        <v>123.9</v>
      </c>
    </row>
    <row r="13" spans="1:5" ht="21" customHeight="1">
      <c r="A13" s="14" t="s">
        <v>9</v>
      </c>
      <c r="B13" s="16" t="s">
        <v>10</v>
      </c>
      <c r="C13" s="27">
        <f>SUM(C14:C15)</f>
        <v>3062048.4</v>
      </c>
      <c r="D13" s="27">
        <f>SUM(D14:D15)</f>
        <v>2176434</v>
      </c>
      <c r="E13" s="28">
        <f t="shared" si="0"/>
        <v>140.69999999999999</v>
      </c>
    </row>
    <row r="14" spans="1:5" ht="31.5">
      <c r="A14" s="17" t="s">
        <v>49</v>
      </c>
      <c r="B14" s="18" t="s">
        <v>48</v>
      </c>
      <c r="C14" s="30">
        <v>3006248.9</v>
      </c>
      <c r="D14" s="30">
        <v>2175488.9</v>
      </c>
      <c r="E14" s="29">
        <f t="shared" si="0"/>
        <v>138.19999999999999</v>
      </c>
    </row>
    <row r="15" spans="1:5" s="2" customFormat="1">
      <c r="A15" s="17" t="s">
        <v>75</v>
      </c>
      <c r="B15" s="18" t="s">
        <v>76</v>
      </c>
      <c r="C15" s="30">
        <v>55799.5</v>
      </c>
      <c r="D15" s="30">
        <v>945.1</v>
      </c>
      <c r="E15" s="29"/>
    </row>
    <row r="16" spans="1:5" ht="18" customHeight="1">
      <c r="A16" s="14" t="s">
        <v>11</v>
      </c>
      <c r="B16" s="16" t="s">
        <v>12</v>
      </c>
      <c r="C16" s="27">
        <v>7133551.4000000004</v>
      </c>
      <c r="D16" s="27">
        <f>SUM(D17:D19)</f>
        <v>6695385.2999999998</v>
      </c>
      <c r="E16" s="28">
        <f t="shared" ref="E16:E42" si="1">C16/D16*100</f>
        <v>106.5</v>
      </c>
    </row>
    <row r="17" spans="1:5" ht="17.45" customHeight="1">
      <c r="A17" s="17" t="s">
        <v>38</v>
      </c>
      <c r="B17" s="18" t="s">
        <v>13</v>
      </c>
      <c r="C17" s="30">
        <v>5847890.7000000002</v>
      </c>
      <c r="D17" s="30">
        <v>5542077.9000000004</v>
      </c>
      <c r="E17" s="29">
        <f t="shared" si="1"/>
        <v>105.5</v>
      </c>
    </row>
    <row r="18" spans="1:5" ht="16.899999999999999" customHeight="1">
      <c r="A18" s="17" t="s">
        <v>14</v>
      </c>
      <c r="B18" s="18" t="s">
        <v>15</v>
      </c>
      <c r="C18" s="30">
        <v>1280690.7</v>
      </c>
      <c r="D18" s="30">
        <v>1147975.3</v>
      </c>
      <c r="E18" s="29">
        <f t="shared" si="1"/>
        <v>111.6</v>
      </c>
    </row>
    <row r="19" spans="1:5" ht="15.6" customHeight="1">
      <c r="A19" s="17" t="s">
        <v>47</v>
      </c>
      <c r="B19" s="18" t="s">
        <v>16</v>
      </c>
      <c r="C19" s="30">
        <v>4970</v>
      </c>
      <c r="D19" s="30">
        <v>5332.1</v>
      </c>
      <c r="E19" s="29">
        <f t="shared" si="1"/>
        <v>93.2</v>
      </c>
    </row>
    <row r="20" spans="1:5" s="2" customFormat="1" ht="30.6" customHeight="1">
      <c r="A20" s="14" t="s">
        <v>17</v>
      </c>
      <c r="B20" s="16" t="s">
        <v>18</v>
      </c>
      <c r="C20" s="27">
        <v>11176.9</v>
      </c>
      <c r="D20" s="27">
        <f>SUM(D21:D22)</f>
        <v>9519.2000000000007</v>
      </c>
      <c r="E20" s="28">
        <f t="shared" si="1"/>
        <v>117.4</v>
      </c>
    </row>
    <row r="21" spans="1:5" ht="18.600000000000001" customHeight="1">
      <c r="A21" s="17" t="s">
        <v>19</v>
      </c>
      <c r="B21" s="18" t="s">
        <v>20</v>
      </c>
      <c r="C21" s="30">
        <v>120.5</v>
      </c>
      <c r="D21" s="30">
        <v>50.3</v>
      </c>
      <c r="E21" s="29">
        <f t="shared" si="1"/>
        <v>239.6</v>
      </c>
    </row>
    <row r="22" spans="1:5" ht="31.5">
      <c r="A22" s="17" t="s">
        <v>63</v>
      </c>
      <c r="B22" s="19" t="s">
        <v>64</v>
      </c>
      <c r="C22" s="30">
        <v>11056.4</v>
      </c>
      <c r="D22" s="30">
        <v>9468.9</v>
      </c>
      <c r="E22" s="29">
        <f t="shared" si="1"/>
        <v>116.8</v>
      </c>
    </row>
    <row r="23" spans="1:5" s="2" customFormat="1" ht="19.149999999999999" customHeight="1">
      <c r="A23" s="14" t="s">
        <v>40</v>
      </c>
      <c r="B23" s="20" t="s">
        <v>41</v>
      </c>
      <c r="C23" s="27">
        <v>149695.6</v>
      </c>
      <c r="D23" s="27">
        <v>154135.79999999999</v>
      </c>
      <c r="E23" s="28">
        <f t="shared" si="1"/>
        <v>97.1</v>
      </c>
    </row>
    <row r="24" spans="1:5" ht="33" customHeight="1">
      <c r="A24" s="14" t="s">
        <v>21</v>
      </c>
      <c r="B24" s="16" t="s">
        <v>46</v>
      </c>
      <c r="C24" s="27">
        <v>-43</v>
      </c>
      <c r="D24" s="27">
        <v>-4.3</v>
      </c>
      <c r="E24" s="28">
        <f t="shared" si="1"/>
        <v>1000</v>
      </c>
    </row>
    <row r="25" spans="1:5" s="2" customFormat="1" ht="44.25" customHeight="1">
      <c r="A25" s="14" t="s">
        <v>22</v>
      </c>
      <c r="B25" s="16" t="s">
        <v>23</v>
      </c>
      <c r="C25" s="27">
        <v>343028.7</v>
      </c>
      <c r="D25" s="27">
        <v>88294</v>
      </c>
      <c r="E25" s="28">
        <f t="shared" si="1"/>
        <v>388.5</v>
      </c>
    </row>
    <row r="26" spans="1:5" s="2" customFormat="1" ht="15.6" customHeight="1">
      <c r="A26" s="14" t="s">
        <v>24</v>
      </c>
      <c r="B26" s="20" t="s">
        <v>25</v>
      </c>
      <c r="C26" s="27">
        <v>1088867.2</v>
      </c>
      <c r="D26" s="27">
        <v>479171.7</v>
      </c>
      <c r="E26" s="28">
        <f t="shared" si="1"/>
        <v>227.2</v>
      </c>
    </row>
    <row r="27" spans="1:5" s="2" customFormat="1" ht="34.9" customHeight="1">
      <c r="A27" s="14" t="s">
        <v>26</v>
      </c>
      <c r="B27" s="16" t="s">
        <v>27</v>
      </c>
      <c r="C27" s="27">
        <v>124497.8</v>
      </c>
      <c r="D27" s="27">
        <v>106660.4</v>
      </c>
      <c r="E27" s="28">
        <f t="shared" si="1"/>
        <v>116.7</v>
      </c>
    </row>
    <row r="28" spans="1:5" s="2" customFormat="1" ht="32.450000000000003" customHeight="1">
      <c r="A28" s="14" t="s">
        <v>43</v>
      </c>
      <c r="B28" s="20" t="s">
        <v>42</v>
      </c>
      <c r="C28" s="27">
        <v>11760.2</v>
      </c>
      <c r="D28" s="27">
        <v>31577</v>
      </c>
      <c r="E28" s="28">
        <f t="shared" si="1"/>
        <v>37.200000000000003</v>
      </c>
    </row>
    <row r="29" spans="1:5" s="2" customFormat="1" ht="18" customHeight="1">
      <c r="A29" s="14" t="s">
        <v>28</v>
      </c>
      <c r="B29" s="20" t="s">
        <v>29</v>
      </c>
      <c r="C29" s="27">
        <v>450.7</v>
      </c>
      <c r="D29" s="27">
        <v>974.8</v>
      </c>
      <c r="E29" s="28">
        <f t="shared" si="1"/>
        <v>46.2</v>
      </c>
    </row>
    <row r="30" spans="1:5" s="2" customFormat="1" ht="16.149999999999999" customHeight="1">
      <c r="A30" s="14" t="s">
        <v>30</v>
      </c>
      <c r="B30" s="16" t="s">
        <v>31</v>
      </c>
      <c r="C30" s="27">
        <v>478864.7</v>
      </c>
      <c r="D30" s="27">
        <v>433374.4</v>
      </c>
      <c r="E30" s="28">
        <f t="shared" si="1"/>
        <v>110.5</v>
      </c>
    </row>
    <row r="31" spans="1:5" s="2" customFormat="1" ht="22.9" customHeight="1">
      <c r="A31" s="14" t="s">
        <v>32</v>
      </c>
      <c r="B31" s="16" t="s">
        <v>33</v>
      </c>
      <c r="C31" s="27">
        <v>3366.3</v>
      </c>
      <c r="D31" s="27">
        <v>4164.6000000000004</v>
      </c>
      <c r="E31" s="28">
        <f t="shared" si="1"/>
        <v>80.8</v>
      </c>
    </row>
    <row r="32" spans="1:5" s="2" customFormat="1" ht="18.600000000000001" customHeight="1">
      <c r="A32" s="14" t="s">
        <v>34</v>
      </c>
      <c r="B32" s="16" t="s">
        <v>39</v>
      </c>
      <c r="C32" s="27">
        <f>C42+C41+C39+C38+C33+C40</f>
        <v>30723740.600000001</v>
      </c>
      <c r="D32" s="27">
        <f>D33+D38+D39+D40+D41+D42</f>
        <v>30897624.100000001</v>
      </c>
      <c r="E32" s="28">
        <f t="shared" si="1"/>
        <v>99.4</v>
      </c>
    </row>
    <row r="33" spans="1:5" s="2" customFormat="1" ht="30.6" customHeight="1">
      <c r="A33" s="11" t="s">
        <v>35</v>
      </c>
      <c r="B33" s="21" t="s">
        <v>51</v>
      </c>
      <c r="C33" s="27">
        <f>C34+C35+C36+C37</f>
        <v>29416485.5</v>
      </c>
      <c r="D33" s="27">
        <f>D34+D35+D36+D37</f>
        <v>30083737</v>
      </c>
      <c r="E33" s="28">
        <f t="shared" si="1"/>
        <v>97.8</v>
      </c>
    </row>
    <row r="34" spans="1:5" s="2" customFormat="1" ht="30.6" customHeight="1">
      <c r="A34" s="22" t="s">
        <v>69</v>
      </c>
      <c r="B34" s="23" t="s">
        <v>62</v>
      </c>
      <c r="C34" s="30">
        <v>9156030.3000000007</v>
      </c>
      <c r="D34" s="30">
        <v>12712644.4</v>
      </c>
      <c r="E34" s="29">
        <f t="shared" si="1"/>
        <v>72</v>
      </c>
    </row>
    <row r="35" spans="1:5" s="2" customFormat="1" ht="30.6" customHeight="1">
      <c r="A35" s="22" t="s">
        <v>70</v>
      </c>
      <c r="B35" s="23" t="s">
        <v>59</v>
      </c>
      <c r="C35" s="30">
        <v>9650347.9000000004</v>
      </c>
      <c r="D35" s="30">
        <v>7287951.9000000004</v>
      </c>
      <c r="E35" s="29">
        <f t="shared" si="1"/>
        <v>132.4</v>
      </c>
    </row>
    <row r="36" spans="1:5" s="2" customFormat="1" ht="30.6" customHeight="1">
      <c r="A36" s="22" t="s">
        <v>71</v>
      </c>
      <c r="B36" s="23" t="s">
        <v>61</v>
      </c>
      <c r="C36" s="30">
        <v>3846049.1</v>
      </c>
      <c r="D36" s="30">
        <v>4560060.9000000004</v>
      </c>
      <c r="E36" s="29">
        <f t="shared" si="1"/>
        <v>84.3</v>
      </c>
    </row>
    <row r="37" spans="1:5" s="2" customFormat="1" ht="30.6" customHeight="1">
      <c r="A37" s="22" t="s">
        <v>72</v>
      </c>
      <c r="B37" s="24" t="s">
        <v>60</v>
      </c>
      <c r="C37" s="30">
        <v>6764058.2000000002</v>
      </c>
      <c r="D37" s="30">
        <v>5523079.7999999998</v>
      </c>
      <c r="E37" s="29">
        <f t="shared" si="1"/>
        <v>122.5</v>
      </c>
    </row>
    <row r="38" spans="1:5" s="2" customFormat="1" ht="30.6" customHeight="1">
      <c r="A38" s="11" t="s">
        <v>55</v>
      </c>
      <c r="B38" s="21" t="s">
        <v>73</v>
      </c>
      <c r="C38" s="27">
        <v>1008849.2</v>
      </c>
      <c r="D38" s="27">
        <v>408264.1</v>
      </c>
      <c r="E38" s="29">
        <f>C38/D38*100</f>
        <v>247.1</v>
      </c>
    </row>
    <row r="39" spans="1:5" s="2" customFormat="1" ht="31.15" customHeight="1">
      <c r="A39" s="11" t="s">
        <v>66</v>
      </c>
      <c r="B39" s="21" t="s">
        <v>52</v>
      </c>
      <c r="C39" s="27">
        <v>13654.6</v>
      </c>
      <c r="D39" s="27">
        <v>466</v>
      </c>
      <c r="E39" s="28">
        <f>C39/D39*100</f>
        <v>2930.2</v>
      </c>
    </row>
    <row r="40" spans="1:5" s="2" customFormat="1">
      <c r="A40" s="11" t="s">
        <v>65</v>
      </c>
      <c r="B40" s="21" t="s">
        <v>74</v>
      </c>
      <c r="C40" s="27">
        <v>7958.4</v>
      </c>
      <c r="D40" s="27">
        <v>4762.8</v>
      </c>
      <c r="E40" s="28">
        <f t="shared" si="1"/>
        <v>167.1</v>
      </c>
    </row>
    <row r="41" spans="1:5" s="2" customFormat="1" ht="63">
      <c r="A41" s="11" t="s">
        <v>67</v>
      </c>
      <c r="B41" s="21" t="s">
        <v>53</v>
      </c>
      <c r="C41" s="27">
        <v>389655.7</v>
      </c>
      <c r="D41" s="27">
        <v>524970.5</v>
      </c>
      <c r="E41" s="28">
        <f t="shared" si="1"/>
        <v>74.2</v>
      </c>
    </row>
    <row r="42" spans="1:5" s="2" customFormat="1" ht="63">
      <c r="A42" s="25" t="s">
        <v>68</v>
      </c>
      <c r="B42" s="21" t="s">
        <v>54</v>
      </c>
      <c r="C42" s="27">
        <v>-112862.8</v>
      </c>
      <c r="D42" s="27">
        <v>-124576.3</v>
      </c>
      <c r="E42" s="28">
        <f t="shared" si="1"/>
        <v>90.6</v>
      </c>
    </row>
    <row r="43" spans="1:5" s="3" customFormat="1" ht="19.149999999999999" customHeight="1">
      <c r="A43" s="14"/>
      <c r="B43" s="16" t="s">
        <v>44</v>
      </c>
      <c r="C43" s="27">
        <f>C7+C32</f>
        <v>86371533.900000006</v>
      </c>
      <c r="D43" s="27">
        <f>D7+D32</f>
        <v>76209528.299999997</v>
      </c>
      <c r="E43" s="28">
        <f>C43/D43*100</f>
        <v>113.3</v>
      </c>
    </row>
    <row r="44" spans="1:5">
      <c r="C44" s="31"/>
    </row>
    <row r="45" spans="1:5">
      <c r="C45" s="8"/>
    </row>
  </sheetData>
  <mergeCells count="4">
    <mergeCell ref="C1:D1"/>
    <mergeCell ref="A2:E2"/>
    <mergeCell ref="A3:E3"/>
    <mergeCell ref="C4:D4"/>
  </mergeCells>
  <printOptions horizontalCentered="1"/>
  <pageMargins left="0" right="0" top="0" bottom="0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01.01.</vt:lpstr>
      <vt:lpstr>'01.01.'!Область_печати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pea</cp:lastModifiedBy>
  <cp:lastPrinted>2021-07-26T03:00:51Z</cp:lastPrinted>
  <dcterms:created xsi:type="dcterms:W3CDTF">2004-09-11T05:05:19Z</dcterms:created>
  <dcterms:modified xsi:type="dcterms:W3CDTF">2022-01-25T09:50:01Z</dcterms:modified>
</cp:coreProperties>
</file>