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252" windowWidth="15456" windowHeight="10320"/>
  </bookViews>
  <sheets>
    <sheet name="Бюджет" sheetId="3" r:id="rId1"/>
  </sheets>
  <definedNames>
    <definedName name="APPT" localSheetId="0">Бюджет!$A$13</definedName>
    <definedName name="FIO" localSheetId="0">Бюджет!$F$13</definedName>
    <definedName name="SIGN" localSheetId="0">Бюджет!$A$13:$H$14</definedName>
    <definedName name="_xlnm.Print_Titles" localSheetId="0">Бюджет!$4:$4</definedName>
  </definedNames>
  <calcPr calcId="125725" fullCalcOnLoad="1"/>
</workbook>
</file>

<file path=xl/calcChain.xml><?xml version="1.0" encoding="utf-8"?>
<calcChain xmlns="http://schemas.openxmlformats.org/spreadsheetml/2006/main">
  <c r="E73" i="3"/>
  <c r="E36"/>
  <c r="E44"/>
  <c r="D41"/>
  <c r="C41"/>
  <c r="E41" s="1"/>
  <c r="D18"/>
  <c r="E18" s="1"/>
  <c r="C18"/>
  <c r="D33"/>
  <c r="C33"/>
  <c r="E33" s="1"/>
  <c r="D24"/>
  <c r="E24" s="1"/>
  <c r="C24"/>
  <c r="E8"/>
  <c r="E9"/>
  <c r="E10"/>
  <c r="E11"/>
  <c r="E12"/>
  <c r="E14"/>
  <c r="D15"/>
  <c r="C15"/>
  <c r="E15"/>
  <c r="E16"/>
  <c r="E17"/>
  <c r="E19"/>
  <c r="E20"/>
  <c r="E21"/>
  <c r="E23"/>
  <c r="E25"/>
  <c r="E26"/>
  <c r="E28"/>
  <c r="E29"/>
  <c r="E30"/>
  <c r="E32"/>
  <c r="E34"/>
  <c r="E35"/>
  <c r="E37"/>
  <c r="D38"/>
  <c r="C38"/>
  <c r="E38"/>
  <c r="E39"/>
  <c r="E40"/>
  <c r="E42"/>
  <c r="E43"/>
  <c r="E45"/>
  <c r="E46"/>
  <c r="E47"/>
  <c r="E48"/>
  <c r="D49"/>
  <c r="C49"/>
  <c r="E49"/>
  <c r="E50"/>
  <c r="E51"/>
  <c r="D52"/>
  <c r="C52"/>
  <c r="E52" s="1"/>
  <c r="E53"/>
  <c r="E54"/>
  <c r="E55"/>
  <c r="E56"/>
  <c r="E57"/>
  <c r="E58"/>
  <c r="E59"/>
  <c r="C60"/>
  <c r="E60" s="1"/>
  <c r="D60"/>
  <c r="E61"/>
  <c r="E62"/>
  <c r="E63"/>
  <c r="E64"/>
  <c r="E65"/>
  <c r="D66"/>
  <c r="E66" s="1"/>
  <c r="C66"/>
  <c r="E67"/>
  <c r="E68"/>
  <c r="E69"/>
  <c r="E70"/>
  <c r="D71"/>
  <c r="E71" s="1"/>
  <c r="C71"/>
  <c r="E72"/>
  <c r="E74"/>
  <c r="D75"/>
  <c r="E75" s="1"/>
  <c r="C75"/>
  <c r="E76"/>
  <c r="D77"/>
  <c r="E77" s="1"/>
  <c r="C77"/>
  <c r="E78"/>
  <c r="E79"/>
  <c r="E80"/>
  <c r="E7"/>
  <c r="D6"/>
  <c r="D5" s="1"/>
  <c r="C6"/>
  <c r="C5" s="1"/>
  <c r="E5" l="1"/>
  <c r="E6"/>
</calcChain>
</file>

<file path=xl/sharedStrings.xml><?xml version="1.0" encoding="utf-8"?>
<sst xmlns="http://schemas.openxmlformats.org/spreadsheetml/2006/main" count="158" uniqueCount="158">
  <si>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</si>
  <si>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</si>
  <si>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</si>
  <si>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</si>
  <si>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</si>
  <si>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</si>
  <si>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Судебная система</t>
  </si>
  <si>
    <t>0105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</si>
  <si>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</si>
  <si>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</si>
  <si>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Обеспечение проведения выборов и референдумов</t>
  </si>
  <si>
    <t>0107</t>
  </si>
  <si>
    <t>Международные отношения и международное сотрудничество</t>
  </si>
  <si>
    <t>0108</t>
  </si>
  <si>
    <t>Резервные фонды</t>
  </si>
  <si>
    <t>0111</t>
  </si>
  <si>
    <t>Другие общегосударственные вопросы</t>
  </si>
  <si>
    <t>0113</t>
  </si>
  <si>
    <t>Национальная оборона</t>
  </si>
  <si>
    <t>0200</t>
  </si>
  <si>
    <t>Мобилизационная и вневойсковая подготовка</t>
  </si>
  <si>
    <t>0203</t>
  </si>
  <si>
    <t>Мобилизационная подготовка экономики</t>
  </si>
  <si>
    <t>0204</t>
  </si>
  <si>
    <t>Национальная безопасность и правоохранительная деятельность</t>
  </si>
  <si>
    <t>0300</t>
  </si>
  <si>
    <t>Органы юстиции</t>
  </si>
  <si>
    <t>0304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</si>
  <si>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</si>
  <si>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</si>
  <si>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Обеспечение пожарной безопасности</t>
  </si>
  <si>
    <t>0310</t>
  </si>
  <si>
    <t>Другие вопросы в области национальной безопасности и правоохранительной деятельности</t>
  </si>
  <si>
    <t>0314</t>
  </si>
  <si>
    <t>Национальная экономика</t>
  </si>
  <si>
    <t>0400</t>
  </si>
  <si>
    <t>Общеэкономические вопросы</t>
  </si>
  <si>
    <t>0401</t>
  </si>
  <si>
    <t>Сельское хозяйство и рыболовство</t>
  </si>
  <si>
    <t>0405</t>
  </si>
  <si>
    <t>Водное хозяйство</t>
  </si>
  <si>
    <t>0406</t>
  </si>
  <si>
    <t>Лесное хозяйство</t>
  </si>
  <si>
    <t>0407</t>
  </si>
  <si>
    <t>Транспорт</t>
  </si>
  <si>
    <t>0408</t>
  </si>
  <si>
    <t>Дорожное хозяйство (дорожные фонды)</t>
  </si>
  <si>
    <t>0409</t>
  </si>
  <si>
    <t>Прикладные научные исследования в области национальной экономики</t>
  </si>
  <si>
    <t>0411</t>
  </si>
  <si>
    <t>Другие вопросы в области национальной экономики</t>
  </si>
  <si>
    <t>0412</t>
  </si>
  <si>
    <t>Жилищно-коммунальное хозяйство</t>
  </si>
  <si>
    <t>0500</t>
  </si>
  <si>
    <t>Жилищное хозяйство</t>
  </si>
  <si>
    <t>0501</t>
  </si>
  <si>
    <t>Коммунальное хозяйство</t>
  </si>
  <si>
    <t>0502</t>
  </si>
  <si>
    <t>Другие вопросы в области жилищно-коммунального хозяйства</t>
  </si>
  <si>
    <t>0505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</si>
  <si>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</si>
  <si>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</si>
  <si>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</si>
  <si>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</si>
  <si>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Другие вопросы в области охраны окружающей среды</t>
  </si>
  <si>
    <t>0605</t>
  </si>
  <si>
    <t>Образование</t>
  </si>
  <si>
    <t>0700</t>
  </si>
  <si>
    <t>Дошкольное образование</t>
  </si>
  <si>
    <t>0701</t>
  </si>
  <si>
    <t>Общее образование</t>
  </si>
  <si>
    <t>0702</t>
  </si>
  <si>
    <t>Среднее профессиональное образование</t>
  </si>
  <si>
    <t>0704</t>
  </si>
  <si>
    <t>Профессиональная подготовка, переподготовка и повышение квалификации</t>
  </si>
  <si>
    <t>0705</t>
  </si>
  <si>
    <t>0707</t>
  </si>
  <si>
    <t>Другие вопросы в области образования</t>
  </si>
  <si>
    <t>0709</t>
  </si>
  <si>
    <t>Культура, кинематография</t>
  </si>
  <si>
    <t>0800</t>
  </si>
  <si>
    <t>Культура</t>
  </si>
  <si>
    <t>0801</t>
  </si>
  <si>
    <t>Другие вопросы в области культуры, кинематографии</t>
  </si>
  <si>
    <t>0804</t>
  </si>
  <si>
    <t>Здравоохранение</t>
  </si>
  <si>
    <t>0900</t>
  </si>
  <si>
    <t>Стационарная медицинская помощь</t>
  </si>
  <si>
    <t>0901</t>
  </si>
  <si>
    <t>Амбулаторная помощь</t>
  </si>
  <si>
    <t>0902</t>
  </si>
  <si>
    <t>Медицинская помощь в дневных стационарах всех типов</t>
  </si>
  <si>
    <t>0903</t>
  </si>
  <si>
    <t>Скорая медицинская помощь</t>
  </si>
  <si>
    <t>0904</t>
  </si>
  <si>
    <t>Заготовка, переработка, хранение и обеспечение безопасности донорской крови и её компонентов</t>
  </si>
  <si>
    <t>0906</t>
  </si>
  <si>
    <t>Санитарно-эпидемиологическое благополучие</t>
  </si>
  <si>
    <t>0907</t>
  </si>
  <si>
    <t>Другие вопросы в области здравоохранения</t>
  </si>
  <si>
    <t>0909</t>
  </si>
  <si>
    <t>Социальная политика</t>
  </si>
  <si>
    <t>1000</t>
  </si>
  <si>
    <t>Пенсионное обеспечение</t>
  </si>
  <si>
    <t>1001</t>
  </si>
  <si>
    <t>Социальное обслуживание населения</t>
  </si>
  <si>
    <t>1002</t>
  </si>
  <si>
    <t>Социальное обеспечение населения</t>
  </si>
  <si>
    <t>1003</t>
  </si>
  <si>
    <t>Охрана семьи и детства</t>
  </si>
  <si>
    <t>1004</t>
  </si>
  <si>
    <t>Другие вопросы в области социальной политики</t>
  </si>
  <si>
    <t>1006</t>
  </si>
  <si>
    <t>Физическая культура и спорт</t>
  </si>
  <si>
    <t>1100</t>
  </si>
  <si>
    <t>Физическая культура</t>
  </si>
  <si>
    <t>1101</t>
  </si>
  <si>
    <t>Массовый спорт</t>
  </si>
  <si>
    <t>1102</t>
  </si>
  <si>
    <t>Спорт высших достижений</t>
  </si>
  <si>
    <t>1103</t>
  </si>
  <si>
    <t>Другие вопросы в области физической культуры и спорта</t>
  </si>
  <si>
    <t>1105</t>
  </si>
  <si>
    <t>Средства массовой информации</t>
  </si>
  <si>
    <t>1200</t>
  </si>
  <si>
    <t>Телевидение и радиовещание</t>
  </si>
  <si>
    <t>1201</t>
  </si>
  <si>
    <t>Периодическая печать и издательства</t>
  </si>
  <si>
    <t>1202</t>
  </si>
  <si>
    <t>Другие вопросы в области средств массовой информации</t>
  </si>
  <si>
    <t>1204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</si>
  <si>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</si>
  <si>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</si>
  <si>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</si>
  <si>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</si>
  <si>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Межбюджетные трансферты общего характера бюджетам бюджетной системы Российской Федерации</t>
  </si>
  <si>
    <t>1400</t>
  </si>
  <si>
    <t>Дотации на выравнивание бюджетной обеспеченности субъектов Российской Федерации и муниципальных образований</t>
  </si>
  <si>
    <t>1401</t>
  </si>
  <si>
    <t>Иные дотации</t>
  </si>
  <si>
    <t>1402</t>
  </si>
  <si>
    <t>Прочие межбюджетные трансферты общего характера</t>
  </si>
  <si>
    <t>1403</t>
  </si>
  <si>
    <t>ВСЕГО:</t>
  </si>
  <si>
    <t>(тыс. рублей)</t>
  </si>
  <si>
    <t>Наименование показателей</t>
  </si>
  <si>
    <t>РзПр</t>
  </si>
  <si>
    <t>Бюджетные ассигнования по сводной бюджетной росписи</t>
  </si>
  <si>
    <t>Кассовое исполнение</t>
  </si>
  <si>
    <t>% испол-нения</t>
  </si>
  <si>
    <t>0503</t>
  </si>
  <si>
    <t>Благоустройство</t>
  </si>
  <si>
    <t>0311</t>
  </si>
  <si>
    <t>Миграционная политика</t>
  </si>
  <si>
    <t>0703</t>
  </si>
  <si>
    <t>Дополнительное образование детей</t>
  </si>
  <si>
    <t xml:space="preserve">Молодежная политика </t>
  </si>
  <si>
    <t xml:space="preserve">Исполнение расходов областного бюджета в разрезе разделов, подразделов классификации расходов бюджетов за 1-е полугодие 2017 года 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</si>
</sst>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6">
    <font>
      <sz val="10"/>
      <name val="Arial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 CYR"/>
      <family val="1"/>
      <charset val="204"/>
    </font>
    <font>
      <b/>
      <sz val="13"/>
      <name val="Times New Roman CYR"/>
      <family val="1"/>
      <charset val="204"/>
    </font>
    <font>
      <sz val="10"/>
      <name val="Times New Roman CYR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63"/>
      </left>
      <right style="thin">
        <color indexed="64"/>
      </right>
      <top style="thin">
        <color indexed="64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4"/>
      </bottom>
      <diagonal/>
    </border>
    <border>
      <left style="thin">
        <color indexed="63"/>
      </left>
      <right style="thin">
        <color indexed="64"/>
      </right>
      <top style="thin">
        <color indexed="63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4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vertical="top" wrapText="1"/>
    </xf>
    <xf numFmtId="0" fontId="2" fillId="0" borderId="0" xfId="0" applyFont="1" applyFill="1"/>
    <xf numFmtId="164" fontId="4" fillId="0" borderId="0" xfId="0" applyNumberFormat="1" applyFont="1" applyFill="1" applyAlignment="1">
      <alignment horizontal="center" vertical="center" wrapText="1"/>
    </xf>
    <xf numFmtId="165" fontId="4" fillId="0" borderId="0" xfId="0" applyNumberFormat="1" applyFont="1" applyFill="1" applyAlignment="1">
      <alignment horizontal="center" vertical="center" wrapText="1"/>
    </xf>
    <xf numFmtId="0" fontId="3" fillId="0" borderId="0" xfId="0" applyFont="1" applyFill="1" applyAlignment="1">
      <alignment vertical="center"/>
    </xf>
    <xf numFmtId="164" fontId="3" fillId="0" borderId="0" xfId="0" applyNumberFormat="1" applyFont="1" applyFill="1" applyAlignment="1">
      <alignment vertical="center"/>
    </xf>
    <xf numFmtId="0" fontId="2" fillId="0" borderId="0" xfId="0" applyFont="1" applyFill="1" applyAlignment="1">
      <alignment wrapText="1"/>
    </xf>
    <xf numFmtId="49" fontId="5" fillId="0" borderId="3" xfId="0" applyNumberFormat="1" applyFont="1" applyFill="1" applyBorder="1" applyAlignment="1">
      <alignment horizontal="center" vertical="center" wrapText="1"/>
    </xf>
    <xf numFmtId="49" fontId="5" fillId="0" borderId="4" xfId="0" applyNumberFormat="1" applyFont="1" applyFill="1" applyBorder="1" applyAlignment="1">
      <alignment horizontal="center" vertical="center" wrapText="1"/>
    </xf>
    <xf numFmtId="164" fontId="5" fillId="0" borderId="4" xfId="0" applyNumberFormat="1" applyFont="1" applyFill="1" applyBorder="1" applyAlignment="1">
      <alignment horizontal="center" vertical="center" wrapText="1"/>
    </xf>
    <xf numFmtId="165" fontId="5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49" fontId="1" fillId="0" borderId="6" xfId="0" applyNumberFormat="1" applyFont="1" applyFill="1" applyBorder="1" applyAlignment="1">
      <alignment horizontal="left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164" fontId="1" fillId="0" borderId="1" xfId="0" applyNumberFormat="1" applyFont="1" applyFill="1" applyBorder="1" applyAlignment="1">
      <alignment horizontal="right" vertical="center" wrapText="1"/>
    </xf>
    <xf numFmtId="165" fontId="1" fillId="0" borderId="7" xfId="0" applyNumberFormat="1" applyFont="1" applyFill="1" applyBorder="1" applyAlignment="1">
      <alignment vertical="center"/>
    </xf>
    <xf numFmtId="49" fontId="2" fillId="0" borderId="6" xfId="0" applyNumberFormat="1" applyFont="1" applyFill="1" applyBorder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165" fontId="2" fillId="0" borderId="7" xfId="0" applyNumberFormat="1" applyFont="1" applyFill="1" applyBorder="1" applyAlignment="1">
      <alignment vertical="center"/>
    </xf>
    <xf numFmtId="49" fontId="2" fillId="0" borderId="8" xfId="0" applyNumberFormat="1" applyFont="1" applyFill="1" applyBorder="1" applyAlignment="1">
      <alignment horizontal="left" vertical="center" wrapText="1"/>
    </xf>
    <xf numFmtId="49" fontId="2" fillId="0" borderId="9" xfId="0" applyNumberFormat="1" applyFont="1" applyFill="1" applyBorder="1" applyAlignment="1">
      <alignment horizontal="center" vertical="center" wrapText="1"/>
    </xf>
    <xf numFmtId="164" fontId="2" fillId="0" borderId="9" xfId="0" applyNumberFormat="1" applyFont="1" applyFill="1" applyBorder="1" applyAlignment="1">
      <alignment horizontal="right" vertical="center" wrapText="1"/>
    </xf>
    <xf numFmtId="165" fontId="2" fillId="0" borderId="10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center" vertical="center" wrapText="1"/>
    </xf>
    <xf numFmtId="0" fontId="5" fillId="0" borderId="2" xfId="0" applyFont="1" applyFill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H80"/>
  <sheetViews>
    <sheetView showGridLines="0" tabSelected="1" zoomScaleNormal="100" workbookViewId="0">
      <selection activeCell="C5" sqref="C5"/>
    </sheetView>
  </sheetViews>
  <sheetFormatPr defaultColWidth="9.109375" defaultRowHeight="13.8" outlineLevelRow="1"/>
  <cols>
    <col min="1" max="1" width="53.6640625" style="3" customWidth="1"/>
    <col min="2" max="2" width="6.33203125" style="3" customWidth="1"/>
    <col min="3" max="4" width="12.6640625" style="3" customWidth="1"/>
    <col min="5" max="5" width="6.88671875" style="3" customWidth="1"/>
    <col min="6" max="6" width="9.109375" style="3" customWidth="1"/>
    <col min="7" max="7" width="13.109375" style="3" bestFit="1" customWidth="1"/>
    <col min="8" max="16384" width="9.109375" style="3"/>
  </cols>
  <sheetData>
    <row r="1" spans="1:8" ht="40.200000000000003" customHeight="1">
      <c r="A1" s="26" t="s">
        <v>157</v>
      </c>
      <c r="B1" s="26"/>
      <c r="C1" s="26"/>
      <c r="D1" s="26"/>
      <c r="E1" s="26"/>
      <c r="F1" s="2"/>
      <c r="G1" s="2"/>
    </row>
    <row r="2" spans="1:8" ht="16.8">
      <c r="A2" s="1"/>
      <c r="B2" s="1"/>
      <c r="C2" s="4"/>
      <c r="D2" s="4"/>
      <c r="E2" s="5"/>
      <c r="F2" s="2"/>
      <c r="G2" s="2"/>
    </row>
    <row r="3" spans="1:8">
      <c r="A3" s="6"/>
      <c r="B3" s="6"/>
      <c r="C3" s="7"/>
      <c r="D3" s="27" t="s">
        <v>144</v>
      </c>
      <c r="E3" s="27"/>
      <c r="F3" s="8"/>
      <c r="G3" s="8"/>
      <c r="H3" s="8"/>
    </row>
    <row r="4" spans="1:8" s="13" customFormat="1" ht="70.2" customHeight="1">
      <c r="A4" s="9" t="s">
        <v>145</v>
      </c>
      <c r="B4" s="10" t="s">
        <v>146</v>
      </c>
      <c r="C4" s="11" t="s">
        <v>147</v>
      </c>
      <c r="D4" s="11" t="s">
        <v>148</v>
      </c>
      <c r="E4" s="12" t="s">
        <v>149</v>
      </c>
    </row>
    <row r="5" spans="1:8" ht="18.600000000000001" customHeight="1">
      <c r="A5" s="14" t="s">
        <v>143</v>
      </c>
      <c r="B5" s="15"/>
      <c r="C5" s="16">
        <f>C6+C15+C18+C24+C33+C38+C41+C49+C52+C60+C66+C71+C75+C77</f>
        <v>62102415.999999993</v>
      </c>
      <c r="D5" s="16">
        <f>D6+D15+D18+D24+D33+D38+D41+D49+D52+D60+D66+D71+D75+D77</f>
        <v>26828101.200000003</v>
      </c>
      <c r="E5" s="17">
        <f>D5*100/C5</f>
        <v>43.199770521005185</v>
      </c>
    </row>
    <row r="6" spans="1:8">
      <c r="A6" s="14" t="s">
        <v>0</v>
      </c>
      <c r="B6" s="15" t="s">
        <v>1</v>
      </c>
      <c r="C6" s="16">
        <f>C7+C8+C9+C10+C11+C12+C13+C14</f>
        <v>4136182.4000000004</v>
      </c>
      <c r="D6" s="16">
        <f>D7+D8+D9+D10+D11+D12+D13+D14</f>
        <v>1081031.8999999999</v>
      </c>
      <c r="E6" s="17">
        <f>D6*100/C6</f>
        <v>26.135982300973954</v>
      </c>
    </row>
    <row r="7" spans="1:8" ht="46.8" customHeight="1" outlineLevel="1">
      <c r="A7" s="18" t="s">
        <v>2</v>
      </c>
      <c r="B7" s="19" t="s">
        <v>3</v>
      </c>
      <c r="C7" s="20">
        <v>232878.7</v>
      </c>
      <c r="D7" s="20">
        <v>104971.8</v>
      </c>
      <c r="E7" s="21">
        <f>D7*100/C7</f>
        <v>45.075741147644671</v>
      </c>
    </row>
    <row r="8" spans="1:8" ht="45.6" customHeight="1" outlineLevel="1">
      <c r="A8" s="18" t="s">
        <v>4</v>
      </c>
      <c r="B8" s="19" t="s">
        <v>5</v>
      </c>
      <c r="C8" s="20">
        <v>665576.30000000005</v>
      </c>
      <c r="D8" s="20">
        <v>294042.5</v>
      </c>
      <c r="E8" s="21">
        <f t="shared" ref="E8:E73" si="0">D8*100/C8</f>
        <v>44.178631360521699</v>
      </c>
    </row>
    <row r="9" spans="1:8" outlineLevel="1">
      <c r="A9" s="18" t="s">
        <v>6</v>
      </c>
      <c r="B9" s="19" t="s">
        <v>7</v>
      </c>
      <c r="C9" s="20">
        <v>190097.3</v>
      </c>
      <c r="D9" s="20">
        <v>92411.4</v>
      </c>
      <c r="E9" s="21">
        <f t="shared" si="0"/>
        <v>48.612684135966163</v>
      </c>
    </row>
    <row r="10" spans="1:8" ht="41.4" outlineLevel="1">
      <c r="A10" s="18" t="s">
        <v>8</v>
      </c>
      <c r="B10" s="19" t="s">
        <v>9</v>
      </c>
      <c r="C10" s="20">
        <v>133604</v>
      </c>
      <c r="D10" s="20">
        <v>66063.3</v>
      </c>
      <c r="E10" s="21">
        <f t="shared" si="0"/>
        <v>49.447097392293642</v>
      </c>
    </row>
    <row r="11" spans="1:8" outlineLevel="1">
      <c r="A11" s="18" t="s">
        <v>10</v>
      </c>
      <c r="B11" s="19" t="s">
        <v>11</v>
      </c>
      <c r="C11" s="20">
        <v>124582.6</v>
      </c>
      <c r="D11" s="20">
        <v>12728.7</v>
      </c>
      <c r="E11" s="21">
        <f t="shared" si="0"/>
        <v>10.217076863061132</v>
      </c>
    </row>
    <row r="12" spans="1:8" ht="27.6" outlineLevel="1">
      <c r="A12" s="18" t="s">
        <v>12</v>
      </c>
      <c r="B12" s="19" t="s">
        <v>13</v>
      </c>
      <c r="C12" s="20">
        <v>8759</v>
      </c>
      <c r="D12" s="20">
        <v>2619.9</v>
      </c>
      <c r="E12" s="21">
        <f t="shared" si="0"/>
        <v>29.91094873844046</v>
      </c>
    </row>
    <row r="13" spans="1:8" outlineLevel="1">
      <c r="A13" s="18" t="s">
        <v>14</v>
      </c>
      <c r="B13" s="19" t="s">
        <v>15</v>
      </c>
      <c r="C13" s="20">
        <v>150414.29999999999</v>
      </c>
      <c r="D13" s="20"/>
      <c r="E13" s="21"/>
    </row>
    <row r="14" spans="1:8" outlineLevel="1">
      <c r="A14" s="18" t="s">
        <v>16</v>
      </c>
      <c r="B14" s="19" t="s">
        <v>17</v>
      </c>
      <c r="C14" s="20">
        <v>2630270.2000000002</v>
      </c>
      <c r="D14" s="20">
        <v>508194.3</v>
      </c>
      <c r="E14" s="21">
        <f t="shared" si="0"/>
        <v>19.320992193121452</v>
      </c>
    </row>
    <row r="15" spans="1:8">
      <c r="A15" s="14" t="s">
        <v>18</v>
      </c>
      <c r="B15" s="15" t="s">
        <v>19</v>
      </c>
      <c r="C15" s="16">
        <f>C16+C17</f>
        <v>48191.5</v>
      </c>
      <c r="D15" s="16">
        <f>D16+D17</f>
        <v>23965</v>
      </c>
      <c r="E15" s="17">
        <f t="shared" si="0"/>
        <v>49.728686594108922</v>
      </c>
    </row>
    <row r="16" spans="1:8" outlineLevel="1">
      <c r="A16" s="18" t="s">
        <v>20</v>
      </c>
      <c r="B16" s="19" t="s">
        <v>21</v>
      </c>
      <c r="C16" s="20">
        <v>16445.8</v>
      </c>
      <c r="D16" s="20">
        <v>7570</v>
      </c>
      <c r="E16" s="21">
        <f t="shared" si="0"/>
        <v>46.029989419791072</v>
      </c>
    </row>
    <row r="17" spans="1:5" outlineLevel="1">
      <c r="A17" s="18" t="s">
        <v>22</v>
      </c>
      <c r="B17" s="19" t="s">
        <v>23</v>
      </c>
      <c r="C17" s="20">
        <v>31745.7</v>
      </c>
      <c r="D17" s="20">
        <v>16395</v>
      </c>
      <c r="E17" s="21">
        <f t="shared" si="0"/>
        <v>51.644789688052242</v>
      </c>
    </row>
    <row r="18" spans="1:5" ht="27.6">
      <c r="A18" s="14" t="s">
        <v>24</v>
      </c>
      <c r="B18" s="15" t="s">
        <v>25</v>
      </c>
      <c r="C18" s="16">
        <f>C19+C20+C21+C23+C22</f>
        <v>706017.79999999993</v>
      </c>
      <c r="D18" s="16">
        <f>D19+D20+D21+D23+D22</f>
        <v>272228.09999999998</v>
      </c>
      <c r="E18" s="17">
        <f t="shared" si="0"/>
        <v>38.558248814689939</v>
      </c>
    </row>
    <row r="19" spans="1:5" outlineLevel="1">
      <c r="A19" s="18" t="s">
        <v>26</v>
      </c>
      <c r="B19" s="19" t="s">
        <v>27</v>
      </c>
      <c r="C19" s="20">
        <v>113423.1</v>
      </c>
      <c r="D19" s="20">
        <v>42916.1</v>
      </c>
      <c r="E19" s="21">
        <f t="shared" si="0"/>
        <v>37.837177788298852</v>
      </c>
    </row>
    <row r="20" spans="1:5" ht="33.6" customHeight="1" outlineLevel="1">
      <c r="A20" s="18" t="s">
        <v>28</v>
      </c>
      <c r="B20" s="19" t="s">
        <v>29</v>
      </c>
      <c r="C20" s="20">
        <v>95459.4</v>
      </c>
      <c r="D20" s="20">
        <v>26151.8</v>
      </c>
      <c r="E20" s="21">
        <f t="shared" si="0"/>
        <v>27.395730540942015</v>
      </c>
    </row>
    <row r="21" spans="1:5" outlineLevel="1">
      <c r="A21" s="18" t="s">
        <v>30</v>
      </c>
      <c r="B21" s="19" t="s">
        <v>31</v>
      </c>
      <c r="C21" s="20">
        <v>421552.2</v>
      </c>
      <c r="D21" s="20">
        <v>175955.9</v>
      </c>
      <c r="E21" s="21">
        <f t="shared" si="0"/>
        <v>41.740002780201358</v>
      </c>
    </row>
    <row r="22" spans="1:5" outlineLevel="1">
      <c r="A22" s="18" t="s">
        <v>153</v>
      </c>
      <c r="B22" s="19" t="s">
        <v>152</v>
      </c>
      <c r="C22" s="20">
        <v>1290</v>
      </c>
      <c r="D22" s="20"/>
      <c r="E22" s="21"/>
    </row>
    <row r="23" spans="1:5" ht="27.6" outlineLevel="1">
      <c r="A23" s="18" t="s">
        <v>32</v>
      </c>
      <c r="B23" s="19" t="s">
        <v>33</v>
      </c>
      <c r="C23" s="20">
        <v>74293.100000000006</v>
      </c>
      <c r="D23" s="20">
        <v>27204.3</v>
      </c>
      <c r="E23" s="21">
        <f t="shared" si="0"/>
        <v>36.617532449177645</v>
      </c>
    </row>
    <row r="24" spans="1:5">
      <c r="A24" s="14" t="s">
        <v>34</v>
      </c>
      <c r="B24" s="15" t="s">
        <v>35</v>
      </c>
      <c r="C24" s="16">
        <f>C25+C26+C27+C28+C29+C30+C31+C32</f>
        <v>9576304.4000000004</v>
      </c>
      <c r="D24" s="16">
        <f>D25+D26+D27+D28+D29+D30+D31+D32</f>
        <v>2565856.9</v>
      </c>
      <c r="E24" s="17">
        <f t="shared" si="0"/>
        <v>26.793810982031857</v>
      </c>
    </row>
    <row r="25" spans="1:5" outlineLevel="1">
      <c r="A25" s="18" t="s">
        <v>36</v>
      </c>
      <c r="B25" s="19" t="s">
        <v>37</v>
      </c>
      <c r="C25" s="20">
        <v>146782.1</v>
      </c>
      <c r="D25" s="20">
        <v>53487.5</v>
      </c>
      <c r="E25" s="21">
        <f t="shared" si="0"/>
        <v>36.440070008536459</v>
      </c>
    </row>
    <row r="26" spans="1:5" outlineLevel="1">
      <c r="A26" s="18" t="s">
        <v>38</v>
      </c>
      <c r="B26" s="19" t="s">
        <v>39</v>
      </c>
      <c r="C26" s="20">
        <v>1844913.7</v>
      </c>
      <c r="D26" s="20">
        <v>945089.6</v>
      </c>
      <c r="E26" s="21">
        <f t="shared" si="0"/>
        <v>51.226764699075083</v>
      </c>
    </row>
    <row r="27" spans="1:5" outlineLevel="1">
      <c r="A27" s="18" t="s">
        <v>40</v>
      </c>
      <c r="B27" s="19" t="s">
        <v>41</v>
      </c>
      <c r="C27" s="20">
        <v>36733.300000000003</v>
      </c>
      <c r="D27" s="20"/>
      <c r="E27" s="21"/>
    </row>
    <row r="28" spans="1:5" outlineLevel="1">
      <c r="A28" s="18" t="s">
        <v>42</v>
      </c>
      <c r="B28" s="19" t="s">
        <v>43</v>
      </c>
      <c r="C28" s="20">
        <v>796759.1</v>
      </c>
      <c r="D28" s="20">
        <v>322077</v>
      </c>
      <c r="E28" s="21">
        <f t="shared" si="0"/>
        <v>40.423385186312906</v>
      </c>
    </row>
    <row r="29" spans="1:5" outlineLevel="1">
      <c r="A29" s="18" t="s">
        <v>44</v>
      </c>
      <c r="B29" s="19" t="s">
        <v>45</v>
      </c>
      <c r="C29" s="20">
        <v>47110.1</v>
      </c>
      <c r="D29" s="20">
        <v>20379.8</v>
      </c>
      <c r="E29" s="21">
        <f t="shared" si="0"/>
        <v>43.259937890176417</v>
      </c>
    </row>
    <row r="30" spans="1:5" outlineLevel="1">
      <c r="A30" s="18" t="s">
        <v>46</v>
      </c>
      <c r="B30" s="19" t="s">
        <v>47</v>
      </c>
      <c r="C30" s="20">
        <v>4715752</v>
      </c>
      <c r="D30" s="20">
        <v>937077.1</v>
      </c>
      <c r="E30" s="21">
        <f t="shared" si="0"/>
        <v>19.871212481063466</v>
      </c>
    </row>
    <row r="31" spans="1:5" ht="27.6" outlineLevel="1">
      <c r="A31" s="18" t="s">
        <v>48</v>
      </c>
      <c r="B31" s="19" t="s">
        <v>49</v>
      </c>
      <c r="C31" s="20">
        <v>3345.8</v>
      </c>
      <c r="D31" s="20"/>
      <c r="E31" s="21"/>
    </row>
    <row r="32" spans="1:5" outlineLevel="1">
      <c r="A32" s="18" t="s">
        <v>50</v>
      </c>
      <c r="B32" s="19" t="s">
        <v>51</v>
      </c>
      <c r="C32" s="20">
        <v>1984908.3</v>
      </c>
      <c r="D32" s="20">
        <v>287745.90000000002</v>
      </c>
      <c r="E32" s="21">
        <f t="shared" si="0"/>
        <v>14.496684809066496</v>
      </c>
    </row>
    <row r="33" spans="1:5">
      <c r="A33" s="14" t="s">
        <v>52</v>
      </c>
      <c r="B33" s="15" t="s">
        <v>53</v>
      </c>
      <c r="C33" s="16">
        <f>SUM(C34:C37)</f>
        <v>1477516.7</v>
      </c>
      <c r="D33" s="16">
        <f>SUM(D34:D37)</f>
        <v>819498.29999999993</v>
      </c>
      <c r="E33" s="17">
        <f t="shared" si="0"/>
        <v>55.46457106034741</v>
      </c>
    </row>
    <row r="34" spans="1:5" outlineLevel="1">
      <c r="A34" s="18" t="s">
        <v>54</v>
      </c>
      <c r="B34" s="19" t="s">
        <v>55</v>
      </c>
      <c r="C34" s="20">
        <v>464374</v>
      </c>
      <c r="D34" s="20">
        <v>257560.3</v>
      </c>
      <c r="E34" s="21">
        <f t="shared" si="0"/>
        <v>55.463979464827922</v>
      </c>
    </row>
    <row r="35" spans="1:5" outlineLevel="1">
      <c r="A35" s="18" t="s">
        <v>56</v>
      </c>
      <c r="B35" s="19" t="s">
        <v>57</v>
      </c>
      <c r="C35" s="20">
        <v>611819.69999999995</v>
      </c>
      <c r="D35" s="20">
        <v>258217.4</v>
      </c>
      <c r="E35" s="21">
        <f t="shared" si="0"/>
        <v>42.204819491755501</v>
      </c>
    </row>
    <row r="36" spans="1:5" outlineLevel="1">
      <c r="A36" s="18" t="s">
        <v>151</v>
      </c>
      <c r="B36" s="19" t="s">
        <v>150</v>
      </c>
      <c r="C36" s="20">
        <v>257201.9</v>
      </c>
      <c r="D36" s="20">
        <v>257201.9</v>
      </c>
      <c r="E36" s="21">
        <f t="shared" si="0"/>
        <v>100</v>
      </c>
    </row>
    <row r="37" spans="1:5" ht="27.6" outlineLevel="1">
      <c r="A37" s="18" t="s">
        <v>58</v>
      </c>
      <c r="B37" s="19" t="s">
        <v>59</v>
      </c>
      <c r="C37" s="20">
        <v>144121.1</v>
      </c>
      <c r="D37" s="20">
        <v>46518.7</v>
      </c>
      <c r="E37" s="21">
        <f t="shared" si="0"/>
        <v>32.277508289903423</v>
      </c>
    </row>
    <row r="38" spans="1:5">
      <c r="A38" s="14" t="s">
        <v>60</v>
      </c>
      <c r="B38" s="15" t="s">
        <v>61</v>
      </c>
      <c r="C38" s="16">
        <f>C39+C40</f>
        <v>131049.2</v>
      </c>
      <c r="D38" s="16">
        <f>D39+D40</f>
        <v>57374.1</v>
      </c>
      <c r="E38" s="17">
        <f t="shared" si="0"/>
        <v>43.780580118001481</v>
      </c>
    </row>
    <row r="39" spans="1:5" ht="27.6" outlineLevel="1">
      <c r="A39" s="18" t="s">
        <v>62</v>
      </c>
      <c r="B39" s="19" t="s">
        <v>63</v>
      </c>
      <c r="C39" s="20">
        <v>64081.8</v>
      </c>
      <c r="D39" s="20">
        <v>28045</v>
      </c>
      <c r="E39" s="21">
        <f t="shared" si="0"/>
        <v>43.764376156724687</v>
      </c>
    </row>
    <row r="40" spans="1:5" outlineLevel="1">
      <c r="A40" s="18" t="s">
        <v>64</v>
      </c>
      <c r="B40" s="19" t="s">
        <v>65</v>
      </c>
      <c r="C40" s="20">
        <v>66967.399999999994</v>
      </c>
      <c r="D40" s="20">
        <v>29329.1</v>
      </c>
      <c r="E40" s="21">
        <f t="shared" si="0"/>
        <v>43.796085856700429</v>
      </c>
    </row>
    <row r="41" spans="1:5">
      <c r="A41" s="14" t="s">
        <v>66</v>
      </c>
      <c r="B41" s="15" t="s">
        <v>67</v>
      </c>
      <c r="C41" s="16">
        <f>C42+C43+C45+C46+C47+C48+C44</f>
        <v>17147905.800000001</v>
      </c>
      <c r="D41" s="16">
        <f>D42+D43+D45+D46+D47+D48+D44</f>
        <v>8585797.6999999993</v>
      </c>
      <c r="E41" s="17">
        <f t="shared" si="0"/>
        <v>50.069074323932888</v>
      </c>
    </row>
    <row r="42" spans="1:5" outlineLevel="1">
      <c r="A42" s="18" t="s">
        <v>68</v>
      </c>
      <c r="B42" s="19" t="s">
        <v>69</v>
      </c>
      <c r="C42" s="20">
        <v>3986590.6</v>
      </c>
      <c r="D42" s="20">
        <v>2068356.9</v>
      </c>
      <c r="E42" s="21">
        <f t="shared" si="0"/>
        <v>51.882851978831233</v>
      </c>
    </row>
    <row r="43" spans="1:5" outlineLevel="1">
      <c r="A43" s="18" t="s">
        <v>70</v>
      </c>
      <c r="B43" s="19" t="s">
        <v>71</v>
      </c>
      <c r="C43" s="20">
        <v>9801152.5</v>
      </c>
      <c r="D43" s="20">
        <v>4914719.5999999996</v>
      </c>
      <c r="E43" s="21">
        <f t="shared" si="0"/>
        <v>50.144302927640389</v>
      </c>
    </row>
    <row r="44" spans="1:5" outlineLevel="1">
      <c r="A44" s="18" t="s">
        <v>155</v>
      </c>
      <c r="B44" s="19" t="s">
        <v>154</v>
      </c>
      <c r="C44" s="20">
        <v>646247.6</v>
      </c>
      <c r="D44" s="20">
        <v>306257.5</v>
      </c>
      <c r="E44" s="21">
        <f t="shared" si="0"/>
        <v>47.390117967169239</v>
      </c>
    </row>
    <row r="45" spans="1:5" outlineLevel="1">
      <c r="A45" s="18" t="s">
        <v>72</v>
      </c>
      <c r="B45" s="19" t="s">
        <v>73</v>
      </c>
      <c r="C45" s="20">
        <v>1835173.7</v>
      </c>
      <c r="D45" s="20">
        <v>856454.9</v>
      </c>
      <c r="E45" s="21">
        <f t="shared" si="0"/>
        <v>46.668873905505514</v>
      </c>
    </row>
    <row r="46" spans="1:5" ht="27.6" outlineLevel="1">
      <c r="A46" s="18" t="s">
        <v>74</v>
      </c>
      <c r="B46" s="19" t="s">
        <v>75</v>
      </c>
      <c r="C46" s="20">
        <v>145019.5</v>
      </c>
      <c r="D46" s="20">
        <v>61215.3</v>
      </c>
      <c r="E46" s="21">
        <f t="shared" si="0"/>
        <v>42.211771520381738</v>
      </c>
    </row>
    <row r="47" spans="1:5" outlineLevel="1">
      <c r="A47" s="18" t="s">
        <v>156</v>
      </c>
      <c r="B47" s="19" t="s">
        <v>76</v>
      </c>
      <c r="C47" s="20">
        <v>288831.5</v>
      </c>
      <c r="D47" s="20">
        <v>158411.20000000001</v>
      </c>
      <c r="E47" s="21">
        <f t="shared" si="0"/>
        <v>54.84554143159594</v>
      </c>
    </row>
    <row r="48" spans="1:5" outlineLevel="1">
      <c r="A48" s="18" t="s">
        <v>77</v>
      </c>
      <c r="B48" s="19" t="s">
        <v>78</v>
      </c>
      <c r="C48" s="20">
        <v>444890.4</v>
      </c>
      <c r="D48" s="20">
        <v>220382.3</v>
      </c>
      <c r="E48" s="21">
        <f t="shared" si="0"/>
        <v>49.536312763772827</v>
      </c>
    </row>
    <row r="49" spans="1:5">
      <c r="A49" s="14" t="s">
        <v>79</v>
      </c>
      <c r="B49" s="15" t="s">
        <v>80</v>
      </c>
      <c r="C49" s="16">
        <f>C50+C51</f>
        <v>1355729.3</v>
      </c>
      <c r="D49" s="16">
        <f>D50+D51</f>
        <v>516939.8</v>
      </c>
      <c r="E49" s="17">
        <f t="shared" si="0"/>
        <v>38.130016073267726</v>
      </c>
    </row>
    <row r="50" spans="1:5" outlineLevel="1">
      <c r="A50" s="18" t="s">
        <v>81</v>
      </c>
      <c r="B50" s="19" t="s">
        <v>82</v>
      </c>
      <c r="C50" s="20">
        <v>1281019</v>
      </c>
      <c r="D50" s="20">
        <v>473755.8</v>
      </c>
      <c r="E50" s="21">
        <f t="shared" si="0"/>
        <v>36.982730154665937</v>
      </c>
    </row>
    <row r="51" spans="1:5" outlineLevel="1">
      <c r="A51" s="18" t="s">
        <v>83</v>
      </c>
      <c r="B51" s="19" t="s">
        <v>84</v>
      </c>
      <c r="C51" s="20">
        <v>74710.3</v>
      </c>
      <c r="D51" s="20">
        <v>43184</v>
      </c>
      <c r="E51" s="21">
        <f t="shared" si="0"/>
        <v>57.801936279201122</v>
      </c>
    </row>
    <row r="52" spans="1:5">
      <c r="A52" s="14" t="s">
        <v>85</v>
      </c>
      <c r="B52" s="15" t="s">
        <v>86</v>
      </c>
      <c r="C52" s="16">
        <f>C53+C54+C55+C56+C57+C58+C59</f>
        <v>4022603.9999999995</v>
      </c>
      <c r="D52" s="16">
        <f>D53+D54+D55+D56+D57+D58+D59</f>
        <v>1863115.6999999997</v>
      </c>
      <c r="E52" s="17">
        <f t="shared" si="0"/>
        <v>46.316159880515208</v>
      </c>
    </row>
    <row r="53" spans="1:5" outlineLevel="1">
      <c r="A53" s="18" t="s">
        <v>87</v>
      </c>
      <c r="B53" s="19" t="s">
        <v>88</v>
      </c>
      <c r="C53" s="20">
        <v>1395540.4</v>
      </c>
      <c r="D53" s="20">
        <v>525417.9</v>
      </c>
      <c r="E53" s="21">
        <f t="shared" si="0"/>
        <v>37.649780687108738</v>
      </c>
    </row>
    <row r="54" spans="1:5" outlineLevel="1">
      <c r="A54" s="18" t="s">
        <v>89</v>
      </c>
      <c r="B54" s="19" t="s">
        <v>90</v>
      </c>
      <c r="C54" s="20">
        <v>934873.5</v>
      </c>
      <c r="D54" s="20">
        <v>474553.3</v>
      </c>
      <c r="E54" s="21">
        <f t="shared" si="0"/>
        <v>50.76123133236743</v>
      </c>
    </row>
    <row r="55" spans="1:5" outlineLevel="1">
      <c r="A55" s="18" t="s">
        <v>91</v>
      </c>
      <c r="B55" s="19" t="s">
        <v>92</v>
      </c>
      <c r="C55" s="20">
        <v>88532</v>
      </c>
      <c r="D55" s="20">
        <v>36960.5</v>
      </c>
      <c r="E55" s="21">
        <f t="shared" si="0"/>
        <v>41.748181448515794</v>
      </c>
    </row>
    <row r="56" spans="1:5" ht="16.2" customHeight="1" outlineLevel="1">
      <c r="A56" s="18" t="s">
        <v>93</v>
      </c>
      <c r="B56" s="19" t="s">
        <v>94</v>
      </c>
      <c r="C56" s="20">
        <v>209756.79999999999</v>
      </c>
      <c r="D56" s="20">
        <v>53246.9</v>
      </c>
      <c r="E56" s="21">
        <f t="shared" si="0"/>
        <v>25.385064989549804</v>
      </c>
    </row>
    <row r="57" spans="1:5" ht="27.6" outlineLevel="1">
      <c r="A57" s="18" t="s">
        <v>95</v>
      </c>
      <c r="B57" s="19" t="s">
        <v>96</v>
      </c>
      <c r="C57" s="20">
        <v>204811.9</v>
      </c>
      <c r="D57" s="20">
        <v>105175</v>
      </c>
      <c r="E57" s="21">
        <f t="shared" si="0"/>
        <v>51.351996636914166</v>
      </c>
    </row>
    <row r="58" spans="1:5" outlineLevel="1">
      <c r="A58" s="18" t="s">
        <v>97</v>
      </c>
      <c r="B58" s="19" t="s">
        <v>98</v>
      </c>
      <c r="C58" s="20">
        <v>59615</v>
      </c>
      <c r="D58" s="20">
        <v>46730.7</v>
      </c>
      <c r="E58" s="21">
        <f t="shared" si="0"/>
        <v>78.387486370879813</v>
      </c>
    </row>
    <row r="59" spans="1:5" outlineLevel="1">
      <c r="A59" s="18" t="s">
        <v>99</v>
      </c>
      <c r="B59" s="19" t="s">
        <v>100</v>
      </c>
      <c r="C59" s="20">
        <v>1129474.3999999999</v>
      </c>
      <c r="D59" s="20">
        <v>621031.4</v>
      </c>
      <c r="E59" s="21">
        <f t="shared" si="0"/>
        <v>54.984105881461332</v>
      </c>
    </row>
    <row r="60" spans="1:5">
      <c r="A60" s="14" t="s">
        <v>101</v>
      </c>
      <c r="B60" s="15" t="s">
        <v>102</v>
      </c>
      <c r="C60" s="16">
        <f>C61+C62+C63+C64+C65</f>
        <v>15462218.299999999</v>
      </c>
      <c r="D60" s="16">
        <f>D61+D62+D63+D64+D65</f>
        <v>7594276.0999999996</v>
      </c>
      <c r="E60" s="17">
        <f t="shared" si="0"/>
        <v>49.115049035363839</v>
      </c>
    </row>
    <row r="61" spans="1:5" outlineLevel="1">
      <c r="A61" s="18" t="s">
        <v>103</v>
      </c>
      <c r="B61" s="19" t="s">
        <v>104</v>
      </c>
      <c r="C61" s="20">
        <v>374999.9</v>
      </c>
      <c r="D61" s="20">
        <v>193321.3</v>
      </c>
      <c r="E61" s="21">
        <f t="shared" si="0"/>
        <v>51.552360413962774</v>
      </c>
    </row>
    <row r="62" spans="1:5" outlineLevel="1">
      <c r="A62" s="18" t="s">
        <v>105</v>
      </c>
      <c r="B62" s="19" t="s">
        <v>106</v>
      </c>
      <c r="C62" s="20">
        <v>1693039.3</v>
      </c>
      <c r="D62" s="20">
        <v>701671.7</v>
      </c>
      <c r="E62" s="21">
        <f t="shared" si="0"/>
        <v>41.444501613163972</v>
      </c>
    </row>
    <row r="63" spans="1:5" outlineLevel="1">
      <c r="A63" s="18" t="s">
        <v>107</v>
      </c>
      <c r="B63" s="19" t="s">
        <v>108</v>
      </c>
      <c r="C63" s="20">
        <v>11122248.300000001</v>
      </c>
      <c r="D63" s="20">
        <v>5644491.7999999998</v>
      </c>
      <c r="E63" s="21">
        <f t="shared" si="0"/>
        <v>50.749557533255214</v>
      </c>
    </row>
    <row r="64" spans="1:5" outlineLevel="1">
      <c r="A64" s="18" t="s">
        <v>109</v>
      </c>
      <c r="B64" s="19" t="s">
        <v>110</v>
      </c>
      <c r="C64" s="20">
        <v>2175729.1</v>
      </c>
      <c r="D64" s="20">
        <v>1017553</v>
      </c>
      <c r="E64" s="21">
        <f t="shared" si="0"/>
        <v>46.768368359829353</v>
      </c>
    </row>
    <row r="65" spans="1:5" outlineLevel="1">
      <c r="A65" s="18" t="s">
        <v>111</v>
      </c>
      <c r="B65" s="19" t="s">
        <v>112</v>
      </c>
      <c r="C65" s="20">
        <v>96201.7</v>
      </c>
      <c r="D65" s="20">
        <v>37238.300000000003</v>
      </c>
      <c r="E65" s="21">
        <f t="shared" si="0"/>
        <v>38.708567520116596</v>
      </c>
    </row>
    <row r="66" spans="1:5" ht="15.6" customHeight="1">
      <c r="A66" s="14" t="s">
        <v>113</v>
      </c>
      <c r="B66" s="15" t="s">
        <v>114</v>
      </c>
      <c r="C66" s="16">
        <f>C67+C68+C69+C70</f>
        <v>322402</v>
      </c>
      <c r="D66" s="16">
        <f>D67+D68+D69+D70</f>
        <v>154470.70000000001</v>
      </c>
      <c r="E66" s="17">
        <f t="shared" si="0"/>
        <v>47.91245091531691</v>
      </c>
    </row>
    <row r="67" spans="1:5" outlineLevel="1">
      <c r="A67" s="18" t="s">
        <v>115</v>
      </c>
      <c r="B67" s="19" t="s">
        <v>116</v>
      </c>
      <c r="C67" s="20">
        <v>41780.5</v>
      </c>
      <c r="D67" s="20">
        <v>20890.2</v>
      </c>
      <c r="E67" s="21">
        <f t="shared" si="0"/>
        <v>49.99988032694678</v>
      </c>
    </row>
    <row r="68" spans="1:5" outlineLevel="1">
      <c r="A68" s="18" t="s">
        <v>117</v>
      </c>
      <c r="B68" s="19" t="s">
        <v>118</v>
      </c>
      <c r="C68" s="20">
        <v>36747</v>
      </c>
      <c r="D68" s="20">
        <v>9418.5</v>
      </c>
      <c r="E68" s="21">
        <f t="shared" si="0"/>
        <v>25.630663727651235</v>
      </c>
    </row>
    <row r="69" spans="1:5" outlineLevel="1">
      <c r="A69" s="18" t="s">
        <v>119</v>
      </c>
      <c r="B69" s="19" t="s">
        <v>120</v>
      </c>
      <c r="C69" s="20">
        <v>223057.3</v>
      </c>
      <c r="D69" s="20">
        <v>115069.6</v>
      </c>
      <c r="E69" s="21">
        <f t="shared" si="0"/>
        <v>51.587462055713935</v>
      </c>
    </row>
    <row r="70" spans="1:5" outlineLevel="1">
      <c r="A70" s="18" t="s">
        <v>121</v>
      </c>
      <c r="B70" s="19" t="s">
        <v>122</v>
      </c>
      <c r="C70" s="20">
        <v>20817.2</v>
      </c>
      <c r="D70" s="20">
        <v>9092.4</v>
      </c>
      <c r="E70" s="21">
        <f t="shared" si="0"/>
        <v>43.677343734988376</v>
      </c>
    </row>
    <row r="71" spans="1:5">
      <c r="A71" s="14" t="s">
        <v>123</v>
      </c>
      <c r="B71" s="15" t="s">
        <v>124</v>
      </c>
      <c r="C71" s="16">
        <f>C72+C73+C74</f>
        <v>125830</v>
      </c>
      <c r="D71" s="16">
        <f>D72+D73+D74</f>
        <v>39707.600000000006</v>
      </c>
      <c r="E71" s="17">
        <f t="shared" si="0"/>
        <v>31.556544544226341</v>
      </c>
    </row>
    <row r="72" spans="1:5" outlineLevel="1">
      <c r="A72" s="18" t="s">
        <v>125</v>
      </c>
      <c r="B72" s="19" t="s">
        <v>126</v>
      </c>
      <c r="C72" s="20">
        <v>73300</v>
      </c>
      <c r="D72" s="20">
        <v>26883.9</v>
      </c>
      <c r="E72" s="21">
        <f t="shared" si="0"/>
        <v>36.676534788540245</v>
      </c>
    </row>
    <row r="73" spans="1:5" outlineLevel="1">
      <c r="A73" s="18" t="s">
        <v>127</v>
      </c>
      <c r="B73" s="19" t="s">
        <v>128</v>
      </c>
      <c r="C73" s="20">
        <v>1800</v>
      </c>
      <c r="D73" s="20">
        <v>949</v>
      </c>
      <c r="E73" s="21">
        <f t="shared" si="0"/>
        <v>52.722222222222221</v>
      </c>
    </row>
    <row r="74" spans="1:5" ht="16.2" customHeight="1" outlineLevel="1">
      <c r="A74" s="18" t="s">
        <v>129</v>
      </c>
      <c r="B74" s="19" t="s">
        <v>130</v>
      </c>
      <c r="C74" s="20">
        <v>50730</v>
      </c>
      <c r="D74" s="20">
        <v>11874.7</v>
      </c>
      <c r="E74" s="21">
        <f t="shared" ref="E74:E80" si="1">D74*100/C74</f>
        <v>23.407648334318942</v>
      </c>
    </row>
    <row r="75" spans="1:5" ht="27.6">
      <c r="A75" s="14" t="s">
        <v>131</v>
      </c>
      <c r="B75" s="15" t="s">
        <v>132</v>
      </c>
      <c r="C75" s="16">
        <f>C76</f>
        <v>2382232.2999999998</v>
      </c>
      <c r="D75" s="16">
        <f>D76</f>
        <v>815243.7</v>
      </c>
      <c r="E75" s="17">
        <f t="shared" si="1"/>
        <v>34.221838902948299</v>
      </c>
    </row>
    <row r="76" spans="1:5" ht="27.6" outlineLevel="1">
      <c r="A76" s="18" t="s">
        <v>133</v>
      </c>
      <c r="B76" s="19" t="s">
        <v>134</v>
      </c>
      <c r="C76" s="20">
        <v>2382232.2999999998</v>
      </c>
      <c r="D76" s="20">
        <v>815243.7</v>
      </c>
      <c r="E76" s="21">
        <f t="shared" si="1"/>
        <v>34.221838902948299</v>
      </c>
    </row>
    <row r="77" spans="1:5" ht="27.6">
      <c r="A77" s="14" t="s">
        <v>135</v>
      </c>
      <c r="B77" s="15" t="s">
        <v>136</v>
      </c>
      <c r="C77" s="16">
        <f>C78+C79+C80</f>
        <v>5208232.2999999989</v>
      </c>
      <c r="D77" s="16">
        <f>D78+D79+D80</f>
        <v>2438595.5999999996</v>
      </c>
      <c r="E77" s="17">
        <f t="shared" si="1"/>
        <v>46.821943790794435</v>
      </c>
    </row>
    <row r="78" spans="1:5" ht="41.4" outlineLevel="1">
      <c r="A78" s="18" t="s">
        <v>137</v>
      </c>
      <c r="B78" s="19" t="s">
        <v>138</v>
      </c>
      <c r="C78" s="20">
        <v>2996182.8</v>
      </c>
      <c r="D78" s="20">
        <v>1498091.4</v>
      </c>
      <c r="E78" s="21">
        <f t="shared" si="1"/>
        <v>50</v>
      </c>
    </row>
    <row r="79" spans="1:5" outlineLevel="1">
      <c r="A79" s="18" t="s">
        <v>139</v>
      </c>
      <c r="B79" s="19" t="s">
        <v>140</v>
      </c>
      <c r="C79" s="20">
        <v>1604580.4</v>
      </c>
      <c r="D79" s="20">
        <v>690682.9</v>
      </c>
      <c r="E79" s="21">
        <f t="shared" si="1"/>
        <v>43.044455734346499</v>
      </c>
    </row>
    <row r="80" spans="1:5" ht="15.6" customHeight="1" outlineLevel="1">
      <c r="A80" s="22" t="s">
        <v>141</v>
      </c>
      <c r="B80" s="23" t="s">
        <v>142</v>
      </c>
      <c r="C80" s="24">
        <v>607469.1</v>
      </c>
      <c r="D80" s="24">
        <v>249821.3</v>
      </c>
      <c r="E80" s="25">
        <f t="shared" si="1"/>
        <v>41.124939523672893</v>
      </c>
    </row>
  </sheetData>
  <mergeCells count="2">
    <mergeCell ref="A1:E1"/>
    <mergeCell ref="D3:E3"/>
  </mergeCells>
  <phoneticPr fontId="0" type="noConversion"/>
  <pageMargins left="0.78740157480314965" right="0.39370078740157483" top="0.78740157480314965" bottom="0.78740157480314965" header="0.51181102362204722" footer="0.51181102362204722"/>
  <pageSetup paperSize="9" firstPageNumber="170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Бюджет</vt:lpstr>
      <vt:lpstr>Бюджет!APPT</vt:lpstr>
      <vt:lpstr>Бюджет!FIO</vt:lpstr>
      <vt:lpstr>Бюджет!SIGN</vt:lpstr>
      <vt:lpstr>Бюджет!Заголовки_для_печати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Дина Яхина</dc:creator>
  <cp:lastModifiedBy>yoa</cp:lastModifiedBy>
  <cp:lastPrinted>2017-07-18T06:36:57Z</cp:lastPrinted>
  <dcterms:created xsi:type="dcterms:W3CDTF">2002-03-11T10:22:12Z</dcterms:created>
  <dcterms:modified xsi:type="dcterms:W3CDTF">2019-12-26T07:25:42Z</dcterms:modified>
</cp:coreProperties>
</file>